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chartsheets/sheet1.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4610" windowHeight="7770" firstSheet="8" activeTab="8"/>
  </bookViews>
  <sheets>
    <sheet name="Chartall Debt Recovery" sheetId="10" state="hidden" r:id="rId1"/>
    <sheet name="Bytes Material Dev" sheetId="11" state="hidden" r:id="rId2"/>
    <sheet name="Bytes Customer Service" sheetId="12" state="hidden" r:id="rId3"/>
    <sheet name="Bytes Debt Recovery" sheetId="13" state="hidden" r:id="rId4"/>
    <sheet name="Compuscan Material Dev" sheetId="14" state="hidden" r:id="rId5"/>
    <sheet name="Compuscan Customer Service" sheetId="15" state="hidden" r:id="rId6"/>
    <sheet name="Compuscan Debt Recovery" sheetId="16" state="hidden" r:id="rId7"/>
    <sheet name="Chart1" sheetId="21" state="hidden" r:id="rId8"/>
    <sheet name="RFP 13.2017" sheetId="17" r:id="rId9"/>
    <sheet name="Sheet1" sheetId="22" r:id="rId10"/>
  </sheets>
  <definedNames>
    <definedName name="_xlnm.Print_Area" localSheetId="8">'RFP 13.2017'!$A$1:$J$63</definedName>
  </definedNames>
  <calcPr calcId="145621"/>
</workbook>
</file>

<file path=xl/calcChain.xml><?xml version="1.0" encoding="utf-8"?>
<calcChain xmlns="http://schemas.openxmlformats.org/spreadsheetml/2006/main">
  <c r="F40" i="17" l="1"/>
  <c r="E31" i="17"/>
  <c r="E23" i="17"/>
  <c r="F18" i="17"/>
  <c r="G18" i="17" s="1"/>
  <c r="G19" i="17" s="1"/>
  <c r="F41" i="17" l="1"/>
  <c r="G41" i="17" s="1"/>
  <c r="F42" i="17"/>
  <c r="G42" i="17" s="1"/>
  <c r="F43" i="17"/>
  <c r="G43" i="17" s="1"/>
  <c r="F45" i="17"/>
  <c r="G45" i="17" s="1"/>
  <c r="F46" i="17"/>
  <c r="G46" i="17" s="1"/>
  <c r="F47" i="17"/>
  <c r="G47" i="17" s="1"/>
  <c r="F48" i="17"/>
  <c r="G48" i="17" s="1"/>
  <c r="G40" i="17"/>
  <c r="H45" i="17" l="1"/>
  <c r="H40" i="17"/>
  <c r="H48" i="17"/>
  <c r="H43" i="17"/>
  <c r="H47" i="17"/>
  <c r="H42" i="17"/>
  <c r="H46" i="17"/>
  <c r="H41" i="17"/>
  <c r="H49" i="17" l="1"/>
  <c r="E34" i="17"/>
  <c r="E33" i="17"/>
  <c r="F33" i="17" s="1"/>
  <c r="G33" i="17" s="1"/>
  <c r="E32" i="17"/>
  <c r="E26" i="17"/>
  <c r="F26" i="17" s="1"/>
  <c r="G26" i="17" s="1"/>
  <c r="E25" i="17"/>
  <c r="F25" i="17" s="1"/>
  <c r="G25" i="17" s="1"/>
  <c r="E24" i="17"/>
  <c r="F23" i="17"/>
  <c r="G23" i="17" s="1"/>
  <c r="F34" i="17" l="1"/>
  <c r="G34" i="17" s="1"/>
  <c r="F32" i="17"/>
  <c r="G32" i="17" s="1"/>
  <c r="F31" i="17"/>
  <c r="G31" i="17" s="1"/>
  <c r="F24" i="17"/>
  <c r="G24" i="17" s="1"/>
  <c r="G27" i="17" s="1"/>
  <c r="G35" i="17" l="1"/>
  <c r="G52" i="17" s="1"/>
  <c r="F56" i="12"/>
  <c r="G13" i="10"/>
  <c r="G12" i="10"/>
  <c r="D24" i="16" l="1"/>
  <c r="E24" i="16" s="1"/>
  <c r="B24" i="16"/>
  <c r="B20" i="16"/>
  <c r="E19" i="16"/>
  <c r="F19" i="16" s="1"/>
  <c r="E18" i="16"/>
  <c r="D52" i="15"/>
  <c r="E52" i="15" s="1"/>
  <c r="B52" i="15"/>
  <c r="B48" i="15"/>
  <c r="E47" i="15"/>
  <c r="F47" i="15" s="1"/>
  <c r="E46" i="15"/>
  <c r="F46" i="15" s="1"/>
  <c r="B37" i="15"/>
  <c r="E36" i="15"/>
  <c r="E37" i="15" s="1"/>
  <c r="E35" i="15"/>
  <c r="B31" i="15"/>
  <c r="E30" i="15"/>
  <c r="E31" i="15" s="1"/>
  <c r="E29" i="15"/>
  <c r="B25" i="15"/>
  <c r="E24" i="15"/>
  <c r="E25" i="15" s="1"/>
  <c r="E23" i="15"/>
  <c r="B19" i="15"/>
  <c r="E18" i="15"/>
  <c r="E19" i="15" s="1"/>
  <c r="E17" i="15"/>
  <c r="C29" i="14"/>
  <c r="D29" i="14" s="1"/>
  <c r="C25" i="14"/>
  <c r="D25" i="14" s="1"/>
  <c r="C24" i="14"/>
  <c r="D24" i="14" s="1"/>
  <c r="C20" i="14"/>
  <c r="D20" i="14" s="1"/>
  <c r="E24" i="13"/>
  <c r="D24" i="13"/>
  <c r="B24" i="13"/>
  <c r="B20" i="13"/>
  <c r="D19" i="13"/>
  <c r="E19" i="13" s="1"/>
  <c r="D18" i="13"/>
  <c r="E18" i="13" s="1"/>
  <c r="E52" i="12"/>
  <c r="D52" i="12"/>
  <c r="B52" i="12"/>
  <c r="B48" i="12"/>
  <c r="D47" i="12"/>
  <c r="E47" i="12" s="1"/>
  <c r="D46" i="12"/>
  <c r="E46" i="12" s="1"/>
  <c r="B37" i="12"/>
  <c r="E36" i="12"/>
  <c r="E35" i="12"/>
  <c r="E37" i="12" s="1"/>
  <c r="B31" i="12"/>
  <c r="E30" i="12"/>
  <c r="E29" i="12"/>
  <c r="E31" i="12" s="1"/>
  <c r="B25" i="12"/>
  <c r="E24" i="12"/>
  <c r="E23" i="12"/>
  <c r="E25" i="12" s="1"/>
  <c r="B19" i="12"/>
  <c r="E18" i="12"/>
  <c r="E17" i="12"/>
  <c r="E19" i="12" s="1"/>
  <c r="C29" i="11"/>
  <c r="D29" i="11" s="1"/>
  <c r="C25" i="11"/>
  <c r="B25" i="11"/>
  <c r="D25" i="11" s="1"/>
  <c r="B24" i="11"/>
  <c r="C24" i="11" s="1"/>
  <c r="C20" i="11"/>
  <c r="D20" i="11" s="1"/>
  <c r="G46" i="15" l="1"/>
  <c r="F18" i="16"/>
  <c r="G18" i="16" s="1"/>
  <c r="G20" i="16" s="1"/>
  <c r="G19" i="16"/>
  <c r="B41" i="15"/>
  <c r="E41" i="15"/>
  <c r="G47" i="15"/>
  <c r="G48" i="15" s="1"/>
  <c r="G19" i="13"/>
  <c r="F19" i="13"/>
  <c r="G18" i="13"/>
  <c r="F18" i="13"/>
  <c r="E41" i="12"/>
  <c r="B41" i="12"/>
  <c r="G46" i="12"/>
  <c r="F46" i="12"/>
  <c r="G47" i="12"/>
  <c r="F47" i="12"/>
  <c r="D24" i="11"/>
  <c r="E18" i="10"/>
  <c r="F18" i="10" s="1"/>
  <c r="B18" i="10"/>
  <c r="B14" i="10"/>
  <c r="F13" i="10"/>
  <c r="E13" i="10"/>
  <c r="F12" i="10"/>
  <c r="F14" i="10" s="1"/>
  <c r="E12" i="10"/>
  <c r="G20" i="13" l="1"/>
  <c r="G48" i="12"/>
</calcChain>
</file>

<file path=xl/sharedStrings.xml><?xml version="1.0" encoding="utf-8"?>
<sst xmlns="http://schemas.openxmlformats.org/spreadsheetml/2006/main" count="591" uniqueCount="147">
  <si>
    <t>Description</t>
  </si>
  <si>
    <t>VAT</t>
  </si>
  <si>
    <t>Total</t>
  </si>
  <si>
    <t>NOTES:</t>
  </si>
  <si>
    <t>3 Day Facilitator Training &amp; Accreditation - Customer Service</t>
  </si>
  <si>
    <t>2 Day Facilitator Training &amp; Accreditation - Debt Recovery</t>
  </si>
  <si>
    <t>ANNEXURE B2: PRICING SCHEDULE - CUSTOMER SERVICE TRAINING</t>
  </si>
  <si>
    <t>TABLE 1: LEARNING MATERIAL DEVELOPMENT</t>
  </si>
  <si>
    <t>TABLE 3: FACILITATOR TOOL KIT</t>
  </si>
  <si>
    <t>ANNEXURE B1: PRICING SCHEDULE - MATERIAL DEVELOPMENT &amp; FACILITATOR TRAINING</t>
  </si>
  <si>
    <t>Total Cost</t>
  </si>
  <si>
    <t>TABLE 2: FACILITATOR TRAINING</t>
  </si>
  <si>
    <t>NOTES REGARDING PRICING:</t>
  </si>
  <si>
    <t>Cost Element Breakdown</t>
  </si>
  <si>
    <t>Percentage Weighted Contribution</t>
  </si>
  <si>
    <t>Indices</t>
  </si>
  <si>
    <t>Wages/Labour</t>
  </si>
  <si>
    <t>SEIFSA table</t>
  </si>
  <si>
    <t>Administration costs</t>
  </si>
  <si>
    <t>CPI</t>
  </si>
  <si>
    <t>Overheads</t>
  </si>
  <si>
    <t>Cost Element breakdown</t>
  </si>
  <si>
    <t>6. Percentage Weighted Contribution - List % weighting of each cost element</t>
  </si>
  <si>
    <t>7. Indices - List measurable indices/factors that contribute to cost escalation</t>
  </si>
  <si>
    <t>8. All prices are subjects to negotiation with preferred bidder prior to signing of the contract.</t>
  </si>
  <si>
    <t xml:space="preserve">4. The duration for delivery and sign-off Phase 1 scope of work is estimated at 6-9 weeks </t>
  </si>
  <si>
    <t>2. All prices must be inclusive of  VAT</t>
  </si>
  <si>
    <t>1. Bidders must refer to Section 9.2 for detailed scope of work before completing the pricing schedule</t>
  </si>
  <si>
    <t>1 Bidders must refer to Section 9.2 for detailed scope of work before completing the pricing schedule</t>
  </si>
  <si>
    <t>10. All prices will be fixed for the duration of the contract and must be all inclusive of related costs</t>
  </si>
  <si>
    <t>Other</t>
  </si>
  <si>
    <t>Quantity</t>
  </si>
  <si>
    <t>No of Delegates</t>
  </si>
  <si>
    <t>Customisation and Development of Training Material ( Soft &amp; hard copy)</t>
  </si>
  <si>
    <t>TABLE 1: CUSTOMER SERVICE LEARNERS - Alberton</t>
  </si>
  <si>
    <t>3 Day Customer Service Training (Full Facilitation)</t>
  </si>
  <si>
    <t>No of Session (20 Delegates)</t>
  </si>
  <si>
    <t>3 Day Customer Service Training (Co-Facilitation)</t>
  </si>
  <si>
    <t xml:space="preserve">TOTAL </t>
  </si>
  <si>
    <t>TABLE 2: CUSTOMER SERVICE LEARNERS - Bellville</t>
  </si>
  <si>
    <t>TABLE 3: CUSTOMER SERVICE LEARNERS - Doringkloof</t>
  </si>
  <si>
    <t>TABLE 4: CUSTOMER SERVICE LEARNERS - Durban</t>
  </si>
  <si>
    <t>Total Cost (incl. VAT)</t>
  </si>
  <si>
    <t>TABLE 5: LEARNER PRINTED MANUAL</t>
  </si>
  <si>
    <t xml:space="preserve">Customer Service Training Manual </t>
  </si>
  <si>
    <t>Cost per Manual (excl. VAT)</t>
  </si>
  <si>
    <t xml:space="preserve">Debt Recovery/Collection Training Manual </t>
  </si>
  <si>
    <t>Cost (excl. VAT)</t>
  </si>
  <si>
    <t>4. SARS will provide the venue for training at the respective locations</t>
  </si>
  <si>
    <t>5. Twenty (20) delegates per group/session</t>
  </si>
  <si>
    <t>4.SARS will provide the venue for training at the respective locations</t>
  </si>
  <si>
    <t>5. Bidders are required to have a footprint to provide training in all the four SARS contact Centre.</t>
  </si>
  <si>
    <t xml:space="preserve">TABLE 1: DEBT RECOVERY/COLLECTION LEARNERS </t>
  </si>
  <si>
    <t>TABLE 2: LEARNER PRINTED MANUAL</t>
  </si>
  <si>
    <t>FACILITATOR TOOL KIT (include but not limited to Facilitator Manual, Workbook, Presentation, Working tools)</t>
  </si>
  <si>
    <t>Unit Cost (excl. vat)</t>
  </si>
  <si>
    <t>Cost (excl. vat)</t>
  </si>
  <si>
    <t>Travel and accommodation</t>
  </si>
  <si>
    <t>TABLE 4</t>
  </si>
  <si>
    <r>
      <t xml:space="preserve">EXAMPLE FOR TABLE 4
</t>
    </r>
    <r>
      <rPr>
        <sz val="10"/>
        <color theme="1"/>
        <rFont val="Arial"/>
        <family val="2"/>
      </rPr>
      <t>Example provided, however please note this example is for illustration purposes only. The Bidder needs to indicate its cost drivers and how they can be measured (i.e. indices, legislated rates, etc.).</t>
    </r>
  </si>
  <si>
    <r>
      <t xml:space="preserve">9. The quoted prices </t>
    </r>
    <r>
      <rPr>
        <b/>
        <sz val="11"/>
        <color rgb="FF000000"/>
        <rFont val="Arial"/>
        <family val="2"/>
      </rPr>
      <t xml:space="preserve">MUST </t>
    </r>
    <r>
      <rPr>
        <sz val="11"/>
        <color rgb="FF000000"/>
        <rFont val="Arial"/>
        <family val="2"/>
      </rPr>
      <t>be all inclusive. This means, All direct and indirect related costs must be include in the price. No additional costs will be considered post award.</t>
    </r>
  </si>
  <si>
    <t>11. Offer to be valid for 180 days from closing date of bid.</t>
  </si>
  <si>
    <t>TABLE 3: COST ELEMENT BREAKDOWN</t>
  </si>
  <si>
    <t>2. Table 1: Bidders must only complete the "Cost (excluding VAT)" cells for full facilitation and co-facilitation. The spreadsheet has formulae for VAT and TOTAL</t>
  </si>
  <si>
    <t>2.Table 1: Bidders must only complete the "Cost (excluding VAT)" cells for full facilitation and co-facilitation. The spreadsheet has formulae for VAT and TOTAL</t>
  </si>
  <si>
    <r>
      <t xml:space="preserve">EXAMPLE FOR TABLE 3
</t>
    </r>
    <r>
      <rPr>
        <sz val="11"/>
        <color theme="1"/>
        <rFont val="Arial"/>
        <family val="2"/>
      </rPr>
      <t>Example provided, however please note this example is for illustration purposes only. The Bidder needs to indicate its cost drivers and how they can be measured (i.e. indices, legislated rates, etc.).</t>
    </r>
  </si>
  <si>
    <t>Total Number  of session</t>
  </si>
  <si>
    <t xml:space="preserve">3. Table 2: Bidders must only complete " Cost per manual".The spreadsheet has formula for VAT and TOTAL </t>
  </si>
  <si>
    <t>Total Cost (excl. VAT)</t>
  </si>
  <si>
    <t xml:space="preserve">3 Day Customer Service Training (Full Facilitation) </t>
  </si>
  <si>
    <t>5. Cost Element breakdown - List all major cost components that make up the service costs to SARS. Refer to Table 4 below</t>
  </si>
  <si>
    <t xml:space="preserve"> Cost per session (excl. vat)</t>
  </si>
  <si>
    <t>3. The facilitator training will take place in Pretoria.  One session for all facillitators.</t>
  </si>
  <si>
    <t>Comments - (i.e. explain how the proposed fee is derived, this is for information purpose and not for evaluation)</t>
  </si>
  <si>
    <t>7. Percentage Weighted Contribution - List % weighting of each cost element</t>
  </si>
  <si>
    <t>8. Indices - List measurable indices/factors that contribute to cost escalation</t>
  </si>
  <si>
    <t>6. Cost Element breakdown - List all major cost components that make up the service costs to SARS. Refer to Table 3 below</t>
  </si>
  <si>
    <t>Total Number of Sessions</t>
  </si>
  <si>
    <t>6. Twenty (20) delegates per group/session</t>
  </si>
  <si>
    <t>7. Cost Element breakdown - List all major cost components that make up the service costs to SARS. Refer to Table 3 below</t>
  </si>
  <si>
    <t>8. Percentage Weighted Contribution - List % weighting of each cost element</t>
  </si>
  <si>
    <t>9. Indices - List measurable indices/factors that contribute to cost escalation</t>
  </si>
  <si>
    <r>
      <t xml:space="preserve">10. The quoted prices </t>
    </r>
    <r>
      <rPr>
        <b/>
        <sz val="11"/>
        <color rgb="FF000000"/>
        <rFont val="Arial"/>
        <family val="2"/>
      </rPr>
      <t xml:space="preserve">MUST </t>
    </r>
    <r>
      <rPr>
        <sz val="11"/>
        <color rgb="FF000000"/>
        <rFont val="Arial"/>
        <family val="2"/>
      </rPr>
      <t>be all inclusive. This means, All direct and indirect related costs must be include in the price. No additional costs will be considered post award.</t>
    </r>
  </si>
  <si>
    <t>3.Table 2: Bidders must only complete Cost per manual. The spreadsheet has formulae for VAT and TOTAL</t>
  </si>
  <si>
    <t xml:space="preserve">ANNEXURE B3: PRICING SCHEDULE - DEBT RECOVERY/COLLECTION </t>
  </si>
  <si>
    <t>Cost per Session (excl.VAT</t>
  </si>
  <si>
    <t>10. Session means full days course duration</t>
  </si>
  <si>
    <t>12. Table 1- 3: Bidders must only complete the "Cost (excluding VAT)" . The spreadsheet has formulae for VAT and TOTAL</t>
  </si>
  <si>
    <t>13. Session means full days course duration</t>
  </si>
  <si>
    <t>11. Session means full days course duration</t>
  </si>
  <si>
    <t>2 Day Debt Recovery/Collection Training (Full Facilitation)</t>
  </si>
  <si>
    <t>2 Day Debt Recovery/Collection Training (Co-Facilitation)</t>
  </si>
  <si>
    <t xml:space="preserve">TABLE 1: CONTACT CENTRE CUSTOMER SERVICES LEARNERS </t>
  </si>
  <si>
    <r>
      <t xml:space="preserve">INDICATE THE BREAKDOWN OF THE DEVELOPMENT &amp; CUSTOMISATION COSTS IN TABLE 4
</t>
    </r>
    <r>
      <rPr>
        <sz val="11"/>
        <color rgb="FF000000"/>
        <rFont val="Arial Narrow"/>
        <family val="2"/>
      </rPr>
      <t>(i.e. explain how the proposed fee is derived)</t>
    </r>
  </si>
  <si>
    <t xml:space="preserve">ANNEXURE B2: PRICING SCHEDULE - DEBT RECOVERY/COLLECTION </t>
  </si>
  <si>
    <t>3.Table 2: Bidders must only complete Cost per manua. The spreadsheet has formulae for VAT and TOTAL</t>
  </si>
  <si>
    <r>
      <t xml:space="preserve">EXAMPLE FOR TABLE 4
</t>
    </r>
    <r>
      <rPr>
        <sz val="11"/>
        <color theme="1"/>
        <rFont val="Arial"/>
        <family val="2"/>
      </rPr>
      <t>Example provided, however please note this example is for illustration purposes only. The Bidder needs to indicate its cost drivers and how they can be measured (i.e. indices, legislated rates, etc.).</t>
    </r>
  </si>
  <si>
    <t>N/A</t>
  </si>
  <si>
    <t>3 Day Debt Recovery/Collection Training (Full Facilitation)</t>
  </si>
  <si>
    <t>3 Day Debt Recovery/Collection Training (Co-Facilitation)</t>
  </si>
  <si>
    <t>2. Bidders must note the detailed scope of services as per the Main RFP document and should provide costing accordingly.</t>
  </si>
  <si>
    <r>
      <t xml:space="preserve">4. The fees </t>
    </r>
    <r>
      <rPr>
        <b/>
        <sz val="11"/>
        <color theme="1"/>
        <rFont val="Calibri"/>
        <family val="2"/>
        <scheme val="minor"/>
      </rPr>
      <t>MUST</t>
    </r>
    <r>
      <rPr>
        <sz val="11"/>
        <color theme="1"/>
        <rFont val="Calibri"/>
        <family val="2"/>
        <scheme val="minor"/>
      </rPr>
      <t xml:space="preserve"> be all inclusive and firm. No additional costs will be considered post award.</t>
    </r>
  </si>
  <si>
    <t>6. Bidder are not allowed to change the format of this pricing template; any changes by the bidders may result in their bid being non-responsive.</t>
  </si>
  <si>
    <t xml:space="preserve">Pretoria </t>
  </si>
  <si>
    <t>Number of Delegates</t>
  </si>
  <si>
    <t>Vat</t>
  </si>
  <si>
    <t>Item Description</t>
  </si>
  <si>
    <t>Sub-Total</t>
  </si>
  <si>
    <t>ANNEXURE B – PRICING SCHEDULE</t>
  </si>
  <si>
    <t>TENDER NAME:</t>
  </si>
  <si>
    <t>TENDER NUMBER:</t>
  </si>
  <si>
    <t xml:space="preserve">BIDDER'S NAME: </t>
  </si>
  <si>
    <t>Signature</t>
  </si>
  <si>
    <t>Date</t>
  </si>
  <si>
    <t>Company Representative: Name</t>
  </si>
  <si>
    <t>RFP 13/2017</t>
  </si>
  <si>
    <t>TABLE 2: ENROLMENT OF DELEGATES</t>
  </si>
  <si>
    <t>TABLE 1: CUSTOMISATION AND ALIGNMENT</t>
  </si>
  <si>
    <t xml:space="preserve">Year 1 </t>
  </si>
  <si>
    <t xml:space="preserve">Year 2 </t>
  </si>
  <si>
    <t xml:space="preserve">Year 3 </t>
  </si>
  <si>
    <t>Year 4</t>
  </si>
  <si>
    <t>Johannesburg</t>
  </si>
  <si>
    <t>TABLE 3: LEARNING MATERIAL</t>
  </si>
  <si>
    <t>Estimated no of delegates</t>
  </si>
  <si>
    <t>Total Cost 
(Excl. VAT)</t>
  </si>
  <si>
    <t>Total Cost
(Incl. VAT)</t>
  </si>
  <si>
    <t>Cost per delegate (excl. VAT</t>
  </si>
  <si>
    <t>Total Cost 
(excl. VAT)</t>
  </si>
  <si>
    <t>TOTAL BID PRICE</t>
  </si>
  <si>
    <t>Total Cost
(incl. VAT)</t>
  </si>
  <si>
    <t>Cost per delegate (excl. VAT)</t>
  </si>
  <si>
    <t>Customisation of the programme</t>
  </si>
  <si>
    <t>Venue</t>
  </si>
  <si>
    <t>Year 1</t>
  </si>
  <si>
    <t>Year 2</t>
  </si>
  <si>
    <t>Year 3</t>
  </si>
  <si>
    <t>Cost per Cohorts
(excl. VAT)</t>
  </si>
  <si>
    <t>Total 
(excl. VAT)</t>
  </si>
  <si>
    <t>5. Bidders can provide comments, assumptions and any points of clarification on a separate letter as an Annexure to their pricing submission, and this should be done in their company letterhead. (Comments, assumptions and any points of clarification must be attached to the pricing tamplate)</t>
  </si>
  <si>
    <t>Estimated Cohorts 
(25 - 30 Candidates)</t>
  </si>
  <si>
    <t>TABLE 4: SERVICE PROVIDER VENUES</t>
  </si>
  <si>
    <t>1. Bidders are required to complete ONLY THE GREEN COLUMNS</t>
  </si>
  <si>
    <t>3. All costs are subject to negotiation prior to signing of the Contract</t>
  </si>
  <si>
    <t>Year</t>
  </si>
  <si>
    <t>APPOINTMENT OF A SERVICE PROVIDER FOR CUSTOMISATION AND IMPLEMENTATION OF AN ACCREDITED (NQF LEVEL 6) PROGRAMME FOR DEBT MANAGEMENT</t>
  </si>
  <si>
    <t>7. Bidders to note that the cost for Year 2, Year 3 and Year 4 are subject to negotiations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</si>
</sst>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 #,##0.00_ ;_ * \-#,##0.00_ ;_ * &quot;-&quot;??_ ;_ @_ "/>
    <numFmt numFmtId="164" formatCode="&quot;R&quot;\ #,##0.00"/>
    <numFmt numFmtId="165" formatCode="_ [$R-1C09]\ * #,##0.00_ ;_ [$R-1C09]\ * \-#,##0.00_ ;_ [$R-1C09]\ * &quot;-&quot;??_ ;_ @_ "/>
    <numFmt numFmtId="166" formatCode="[$-F800]dddd\,\ mmmm\ dd\,\ yyyy"/>
  </numFmts>
  <fonts count="33" x14ac:knownFonts="1">
    <font>
      <sz val="11"/>
      <color theme="1"/>
      <name val="Calibri"/>
      <family val="2"/>
      <scheme val="minor"/>
    </font>
    <font>
      <b/>
      <sz val="12"/>
      <color rgb="FF000000"/>
      <name val="Arial"/>
      <family val="2"/>
    </font>
    <font>
      <b/>
      <sz val="11"/>
      <color rgb="FF000000"/>
      <name val="Arial"/>
      <family val="2"/>
    </font>
    <font>
      <sz val="10"/>
      <color theme="1"/>
      <name val="Times New Roman"/>
      <family val="1"/>
    </font>
    <font>
      <sz val="11"/>
      <color rgb="FF000000"/>
      <name val="Arial"/>
      <family val="2"/>
    </font>
    <font>
      <sz val="11"/>
      <color theme="1"/>
      <name val="Arial"/>
      <family val="2"/>
    </font>
    <font>
      <b/>
      <sz val="12"/>
      <name val="Arial"/>
      <family val="2"/>
    </font>
    <font>
      <b/>
      <sz val="18"/>
      <color theme="1"/>
      <name val="Arial"/>
      <family val="2"/>
    </font>
    <font>
      <b/>
      <sz val="12"/>
      <color theme="1"/>
      <name val="Arial"/>
      <family val="2"/>
    </font>
    <font>
      <b/>
      <sz val="11"/>
      <color theme="1"/>
      <name val="Arial"/>
      <family val="2"/>
    </font>
    <font>
      <sz val="10"/>
      <color theme="1"/>
      <name val="Arial"/>
      <family val="2"/>
    </font>
    <font>
      <b/>
      <sz val="11"/>
      <name val="Arial"/>
      <family val="2"/>
    </font>
    <font>
      <sz val="11"/>
      <name val="Arial"/>
      <family val="2"/>
    </font>
    <font>
      <b/>
      <sz val="11"/>
      <color theme="1"/>
      <name val="Arial Narrow"/>
      <family val="2"/>
    </font>
    <font>
      <sz val="11"/>
      <color theme="1"/>
      <name val="Arial Narrow"/>
      <family val="2"/>
    </font>
    <font>
      <b/>
      <sz val="11"/>
      <color rgb="FF000000"/>
      <name val="Arial Narrow"/>
      <family val="2"/>
    </font>
    <font>
      <sz val="11"/>
      <color rgb="FF000000"/>
      <name val="Arial Narrow"/>
      <family val="2"/>
    </font>
    <font>
      <sz val="11"/>
      <color theme="1"/>
      <name val="Calibri"/>
      <family val="2"/>
      <scheme val="minor"/>
    </font>
    <font>
      <sz val="11"/>
      <color rgb="FF1F497D"/>
      <name val="Calibri"/>
      <family val="2"/>
    </font>
    <font>
      <sz val="11"/>
      <color theme="1"/>
      <name val="Calibri"/>
      <family val="2"/>
    </font>
    <font>
      <b/>
      <sz val="10"/>
      <color theme="1"/>
      <name val="Arial"/>
      <family val="2"/>
    </font>
    <font>
      <sz val="10"/>
      <color theme="1"/>
      <name val="Calibri"/>
      <family val="2"/>
      <scheme val="minor"/>
    </font>
    <font>
      <b/>
      <sz val="10"/>
      <name val="Arial"/>
      <family val="2"/>
    </font>
    <font>
      <sz val="10"/>
      <name val="Arial"/>
      <family val="2"/>
    </font>
    <font>
      <sz val="10"/>
      <color rgb="FF000000"/>
      <name val="Arial"/>
      <family val="2"/>
    </font>
    <font>
      <b/>
      <sz val="10"/>
      <color rgb="FF000000"/>
      <name val="Arial"/>
      <family val="2"/>
    </font>
    <font>
      <sz val="14"/>
      <color theme="1"/>
      <name val="Arial"/>
      <family val="2"/>
    </font>
    <font>
      <b/>
      <sz val="11"/>
      <color theme="1"/>
      <name val="Calibri"/>
      <family val="2"/>
      <scheme val="minor"/>
    </font>
    <font>
      <b/>
      <u/>
      <sz val="10"/>
      <color theme="1"/>
      <name val="Arial"/>
      <family val="2"/>
    </font>
    <font>
      <b/>
      <sz val="10"/>
      <color theme="1"/>
      <name val="Calibri"/>
      <family val="2"/>
      <scheme val="minor"/>
    </font>
    <font>
      <b/>
      <sz val="16"/>
      <color rgb="FF000000"/>
      <name val="Calibri"/>
      <family val="2"/>
    </font>
    <font>
      <b/>
      <u/>
      <sz val="12"/>
      <color theme="1"/>
      <name val="Arial"/>
      <family val="2"/>
    </font>
    <font>
      <b/>
      <sz val="14"/>
      <color rgb="FF000000"/>
      <name val="Calibri"/>
      <family val="2"/>
    </font>
  </fonts>
  <fills count="8">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rgb="FFC6D9F1"/>
        <bgColor indexed="64"/>
      </patternFill>
    </fill>
    <fill>
      <patternFill patternType="solid">
        <fgColor theme="0" tint="-0.14999847407452621"/>
        <bgColor indexed="64"/>
      </patternFill>
    </fill>
    <fill>
      <patternFill patternType="solid">
        <fgColor theme="6"/>
        <bgColor indexed="64"/>
      </patternFill>
    </fill>
    <fill>
      <patternFill patternType="solid">
        <fgColor theme="6"/>
        <bgColor rgb="FF000000"/>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4">
    <xf numFmtId="0" fontId="0" fillId="0" borderId="0"/>
    <xf numFmtId="43" fontId="17" fillId="0" borderId="0" applyFont="0" applyFill="0" applyBorder="0" applyAlignment="0" applyProtection="0"/>
    <xf numFmtId="0" fontId="17" fillId="0" borderId="0"/>
    <xf numFmtId="166" fontId="23" fillId="0" borderId="0"/>
  </cellStyleXfs>
  <cellXfs count="189">
    <xf numFmtId="0" fontId="0" fillId="0" borderId="0" xfId="0"/>
    <xf numFmtId="9" fontId="14" fillId="5" borderId="1" xfId="0" applyNumberFormat="1" applyFont="1" applyFill="1" applyBorder="1" applyAlignment="1" applyProtection="1">
      <alignment horizontal="center" vertical="center"/>
      <protection locked="0"/>
    </xf>
    <xf numFmtId="0" fontId="14" fillId="5" borderId="1" xfId="0" applyFont="1" applyFill="1" applyBorder="1" applyAlignment="1" applyProtection="1">
      <alignment horizontal="left" vertical="center"/>
      <protection locked="0"/>
    </xf>
    <xf numFmtId="9" fontId="14" fillId="0" borderId="1" xfId="0" applyNumberFormat="1" applyFont="1" applyBorder="1" applyAlignment="1" applyProtection="1">
      <alignment horizontal="center" vertical="center"/>
      <protection locked="0"/>
    </xf>
    <xf numFmtId="0" fontId="14" fillId="0" borderId="1" xfId="0" applyFont="1" applyBorder="1" applyAlignment="1" applyProtection="1">
      <alignment horizontal="left" vertical="center"/>
      <protection locked="0"/>
    </xf>
    <xf numFmtId="164" fontId="6" fillId="5" borderId="1" xfId="0" applyNumberFormat="1" applyFont="1" applyFill="1" applyBorder="1" applyAlignment="1" applyProtection="1">
      <alignment horizontal="right" vertical="center" wrapText="1"/>
      <protection locked="0"/>
    </xf>
    <xf numFmtId="164" fontId="5" fillId="5" borderId="1" xfId="0" applyNumberFormat="1" applyFont="1" applyFill="1" applyBorder="1" applyAlignment="1" applyProtection="1">
      <alignment horizontal="right" vertical="center" wrapText="1"/>
      <protection locked="0"/>
    </xf>
    <xf numFmtId="164" fontId="3" fillId="5" borderId="1" xfId="0" applyNumberFormat="1" applyFont="1" applyFill="1" applyBorder="1" applyAlignment="1" applyProtection="1">
      <alignment horizontal="right" vertical="center" wrapText="1"/>
      <protection locked="0"/>
    </xf>
    <xf numFmtId="0" fontId="7" fillId="3" borderId="0" xfId="0" applyFont="1" applyFill="1" applyProtection="1"/>
    <xf numFmtId="0" fontId="5" fillId="3" borderId="0" xfId="0" applyFont="1" applyFill="1" applyProtection="1"/>
    <xf numFmtId="0" fontId="2" fillId="0" borderId="0" xfId="0" applyFont="1" applyAlignment="1" applyProtection="1">
      <alignment horizontal="left" vertical="center"/>
    </xf>
    <xf numFmtId="0" fontId="4" fillId="3" borderId="0" xfId="0" applyFont="1" applyFill="1" applyBorder="1" applyAlignment="1" applyProtection="1">
      <alignment horizontal="left" vertical="center"/>
    </xf>
    <xf numFmtId="0" fontId="12" fillId="3" borderId="0" xfId="0" applyFont="1" applyFill="1" applyBorder="1" applyAlignment="1" applyProtection="1">
      <alignment horizontal="left" vertical="center"/>
    </xf>
    <xf numFmtId="0" fontId="4" fillId="3" borderId="0" xfId="0" applyFont="1" applyFill="1" applyAlignment="1" applyProtection="1">
      <alignment horizontal="left" vertical="center"/>
    </xf>
    <xf numFmtId="0" fontId="0" fillId="3" borderId="0" xfId="0" applyFill="1" applyProtection="1"/>
    <xf numFmtId="0" fontId="0" fillId="0" borderId="0" xfId="0" applyProtection="1"/>
    <xf numFmtId="0" fontId="11" fillId="3" borderId="0" xfId="0" applyFont="1" applyFill="1" applyBorder="1" applyAlignment="1" applyProtection="1">
      <alignment horizontal="left" vertical="center"/>
    </xf>
    <xf numFmtId="0" fontId="2" fillId="3" borderId="0" xfId="0" applyFont="1" applyFill="1" applyBorder="1" applyAlignment="1" applyProtection="1">
      <alignment horizontal="center" vertical="center"/>
    </xf>
    <xf numFmtId="0" fontId="6" fillId="2" borderId="1" xfId="0" applyFont="1" applyFill="1" applyBorder="1" applyAlignment="1" applyProtection="1">
      <alignment horizontal="left" vertical="center" wrapText="1"/>
    </xf>
    <xf numFmtId="0" fontId="6" fillId="2" borderId="1" xfId="0" applyFont="1" applyFill="1" applyBorder="1" applyAlignment="1" applyProtection="1">
      <alignment horizontal="center" vertical="center" wrapText="1"/>
    </xf>
    <xf numFmtId="0" fontId="4" fillId="3" borderId="1" xfId="0" applyFont="1" applyFill="1" applyBorder="1" applyAlignment="1" applyProtection="1">
      <alignment horizontal="justify" vertical="center"/>
    </xf>
    <xf numFmtId="0" fontId="4" fillId="3" borderId="2" xfId="0" applyFont="1" applyFill="1" applyBorder="1" applyAlignment="1" applyProtection="1">
      <alignment horizontal="center" vertical="center"/>
    </xf>
    <xf numFmtId="0" fontId="9" fillId="3" borderId="1" xfId="0" applyFont="1" applyFill="1" applyBorder="1" applyProtection="1"/>
    <xf numFmtId="0" fontId="5" fillId="3" borderId="1" xfId="0" applyFont="1" applyFill="1" applyBorder="1" applyAlignment="1" applyProtection="1">
      <alignment horizontal="center"/>
    </xf>
    <xf numFmtId="164" fontId="9" fillId="3" borderId="1" xfId="0" applyNumberFormat="1" applyFont="1" applyFill="1" applyBorder="1" applyAlignment="1" applyProtection="1">
      <alignment horizontal="right"/>
    </xf>
    <xf numFmtId="0" fontId="5" fillId="3" borderId="0" xfId="0" applyFont="1" applyFill="1" applyBorder="1" applyProtection="1"/>
    <xf numFmtId="0" fontId="5" fillId="3" borderId="0" xfId="0" applyFont="1" applyFill="1" applyBorder="1" applyAlignment="1" applyProtection="1">
      <alignment horizontal="center"/>
    </xf>
    <xf numFmtId="0" fontId="9" fillId="3" borderId="0" xfId="0" applyFont="1" applyFill="1" applyProtection="1"/>
    <xf numFmtId="0" fontId="0" fillId="3" borderId="0" xfId="0" applyFill="1" applyAlignment="1" applyProtection="1">
      <alignment wrapText="1"/>
    </xf>
    <xf numFmtId="0" fontId="0" fillId="3" borderId="0" xfId="0" applyFont="1" applyFill="1" applyAlignment="1" applyProtection="1">
      <alignment wrapText="1"/>
    </xf>
    <xf numFmtId="0" fontId="13" fillId="4" borderId="1" xfId="0" applyFont="1" applyFill="1" applyBorder="1" applyAlignment="1" applyProtection="1">
      <alignment horizontal="center" vertical="center" wrapText="1"/>
    </xf>
    <xf numFmtId="0" fontId="13" fillId="4" borderId="1" xfId="0" applyFont="1" applyFill="1" applyBorder="1" applyAlignment="1" applyProtection="1">
      <alignment horizontal="center" vertical="center"/>
    </xf>
    <xf numFmtId="0" fontId="14" fillId="0" borderId="1" xfId="0" applyFont="1" applyBorder="1" applyAlignment="1" applyProtection="1">
      <alignment horizontal="left" vertical="center"/>
    </xf>
    <xf numFmtId="9" fontId="14" fillId="0" borderId="1" xfId="0" applyNumberFormat="1" applyFont="1" applyBorder="1" applyAlignment="1" applyProtection="1">
      <alignment horizontal="center" vertical="center"/>
    </xf>
    <xf numFmtId="0" fontId="13" fillId="0" borderId="1" xfId="0" applyFont="1" applyBorder="1" applyAlignment="1" applyProtection="1">
      <alignment horizontal="left" vertical="center"/>
    </xf>
    <xf numFmtId="0" fontId="9" fillId="0" borderId="0" xfId="0" applyFont="1" applyFill="1" applyBorder="1" applyProtection="1"/>
    <xf numFmtId="0" fontId="14" fillId="0" borderId="0" xfId="0" applyFont="1" applyProtection="1"/>
    <xf numFmtId="0" fontId="13" fillId="0" borderId="1" xfId="0" applyFont="1" applyBorder="1" applyAlignment="1" applyProtection="1">
      <alignment horizontal="left" vertical="center"/>
      <protection locked="0"/>
    </xf>
    <xf numFmtId="0" fontId="2" fillId="3" borderId="0" xfId="0" applyFont="1" applyFill="1" applyAlignment="1" applyProtection="1">
      <alignment horizontal="left" vertical="center"/>
    </xf>
    <xf numFmtId="0" fontId="8" fillId="3" borderId="0" xfId="0" applyFont="1" applyFill="1" applyAlignment="1" applyProtection="1">
      <alignment horizontal="justify" vertical="center"/>
    </xf>
    <xf numFmtId="0" fontId="12" fillId="3" borderId="1" xfId="0" applyFont="1" applyFill="1" applyBorder="1" applyAlignment="1" applyProtection="1">
      <alignment horizontal="left" vertical="top" wrapText="1"/>
    </xf>
    <xf numFmtId="164" fontId="6" fillId="3" borderId="1" xfId="0" applyNumberFormat="1" applyFont="1" applyFill="1" applyBorder="1" applyAlignment="1" applyProtection="1">
      <alignment horizontal="right" vertical="center" wrapText="1"/>
    </xf>
    <xf numFmtId="0" fontId="4" fillId="3" borderId="0" xfId="0" applyFont="1" applyFill="1" applyBorder="1" applyAlignment="1" applyProtection="1">
      <alignment horizontal="justify" vertical="center" wrapText="1"/>
    </xf>
    <xf numFmtId="0" fontId="3" fillId="3" borderId="0" xfId="0" applyFont="1" applyFill="1" applyBorder="1" applyAlignment="1" applyProtection="1">
      <alignment vertical="center" wrapText="1"/>
    </xf>
    <xf numFmtId="0" fontId="1" fillId="3" borderId="0" xfId="0" applyFont="1" applyFill="1" applyBorder="1" applyAlignment="1" applyProtection="1">
      <alignment horizontal="justify" vertical="center" wrapText="1"/>
    </xf>
    <xf numFmtId="0" fontId="5" fillId="3" borderId="0" xfId="0" applyFont="1" applyFill="1" applyAlignment="1" applyProtection="1">
      <alignment horizontal="left" vertical="center"/>
    </xf>
    <xf numFmtId="0" fontId="8" fillId="3" borderId="0" xfId="0" applyFont="1" applyFill="1" applyProtection="1"/>
    <xf numFmtId="0" fontId="5" fillId="3" borderId="1" xfId="0" applyFont="1" applyFill="1" applyBorder="1" applyAlignment="1" applyProtection="1">
      <alignment wrapText="1"/>
    </xf>
    <xf numFmtId="0" fontId="0" fillId="0" borderId="0" xfId="0" applyFont="1" applyProtection="1"/>
    <xf numFmtId="0" fontId="0" fillId="3" borderId="0" xfId="0" applyFont="1" applyFill="1" applyProtection="1"/>
    <xf numFmtId="0" fontId="6" fillId="3" borderId="1" xfId="0" applyFont="1" applyFill="1" applyBorder="1" applyAlignment="1" applyProtection="1">
      <alignment horizontal="center" vertical="center" wrapText="1"/>
      <protection locked="0"/>
    </xf>
    <xf numFmtId="0" fontId="3" fillId="3" borderId="1" xfId="0" applyFont="1" applyFill="1" applyBorder="1" applyAlignment="1" applyProtection="1">
      <alignment vertical="center" wrapText="1"/>
    </xf>
    <xf numFmtId="0" fontId="5" fillId="3" borderId="1" xfId="0" applyFont="1" applyFill="1" applyBorder="1" applyProtection="1"/>
    <xf numFmtId="0" fontId="5" fillId="3" borderId="3" xfId="0" applyFont="1" applyFill="1" applyBorder="1" applyAlignment="1" applyProtection="1"/>
    <xf numFmtId="164" fontId="5" fillId="3" borderId="4" xfId="0" applyNumberFormat="1" applyFont="1" applyFill="1" applyBorder="1" applyAlignment="1" applyProtection="1">
      <alignment horizontal="right"/>
    </xf>
    <xf numFmtId="164" fontId="5" fillId="3" borderId="5" xfId="0" applyNumberFormat="1" applyFont="1" applyFill="1" applyBorder="1" applyAlignment="1" applyProtection="1">
      <alignment horizontal="right"/>
    </xf>
    <xf numFmtId="0" fontId="5" fillId="3" borderId="4" xfId="0" applyFont="1" applyFill="1" applyBorder="1" applyAlignment="1" applyProtection="1"/>
    <xf numFmtId="164" fontId="9" fillId="3" borderId="1" xfId="0" applyNumberFormat="1" applyFont="1" applyFill="1" applyBorder="1" applyAlignment="1" applyProtection="1">
      <alignment horizontal="right" vertical="center" wrapText="1"/>
      <protection locked="0"/>
    </xf>
    <xf numFmtId="164" fontId="9" fillId="3" borderId="1" xfId="0" applyNumberFormat="1" applyFont="1" applyFill="1" applyBorder="1" applyAlignment="1" applyProtection="1">
      <alignment horizontal="right" vertical="center" wrapText="1"/>
    </xf>
    <xf numFmtId="0" fontId="5" fillId="3" borderId="0" xfId="0" applyFont="1" applyFill="1" applyProtection="1">
      <protection locked="0"/>
    </xf>
    <xf numFmtId="0" fontId="0" fillId="0" borderId="0" xfId="0" applyProtection="1">
      <protection locked="0"/>
    </xf>
    <xf numFmtId="0" fontId="6" fillId="2" borderId="1" xfId="0" applyFont="1" applyFill="1" applyBorder="1" applyAlignment="1" applyProtection="1">
      <alignment horizontal="left" vertical="top" wrapText="1"/>
    </xf>
    <xf numFmtId="0" fontId="6" fillId="2" borderId="1" xfId="0" applyFont="1" applyFill="1" applyBorder="1" applyAlignment="1" applyProtection="1">
      <alignment horizontal="center" vertical="top" wrapText="1"/>
    </xf>
    <xf numFmtId="0" fontId="5" fillId="3" borderId="0" xfId="0" applyFont="1" applyFill="1" applyAlignment="1" applyProtection="1">
      <alignment vertical="top"/>
    </xf>
    <xf numFmtId="0" fontId="0" fillId="3" borderId="0" xfId="0" applyFill="1" applyAlignment="1" applyProtection="1">
      <alignment vertical="top"/>
    </xf>
    <xf numFmtId="0" fontId="4" fillId="3" borderId="0" xfId="0" applyFont="1" applyFill="1" applyBorder="1" applyAlignment="1" applyProtection="1">
      <alignment horizontal="left" vertical="center" wrapText="1"/>
    </xf>
    <xf numFmtId="0" fontId="5" fillId="3" borderId="0" xfId="0" applyFont="1" applyFill="1"/>
    <xf numFmtId="0" fontId="6" fillId="2" borderId="1"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4" fillId="3" borderId="1" xfId="0" applyFont="1" applyFill="1" applyBorder="1" applyAlignment="1">
      <alignment horizontal="justify" vertical="center"/>
    </xf>
    <xf numFmtId="0" fontId="0" fillId="3" borderId="0" xfId="0" applyFill="1" applyAlignment="1">
      <alignment wrapText="1"/>
    </xf>
    <xf numFmtId="0" fontId="13" fillId="4" borderId="1" xfId="0" applyFont="1" applyFill="1" applyBorder="1" applyAlignment="1">
      <alignment horizontal="center" vertical="center" wrapText="1"/>
    </xf>
    <xf numFmtId="0" fontId="13" fillId="4" borderId="1" xfId="0" applyFont="1" applyFill="1" applyBorder="1" applyAlignment="1">
      <alignment horizontal="center" vertical="center"/>
    </xf>
    <xf numFmtId="0" fontId="14" fillId="0" borderId="1" xfId="0" applyFont="1" applyBorder="1" applyAlignment="1">
      <alignment horizontal="left" vertical="center"/>
    </xf>
    <xf numFmtId="9" fontId="14" fillId="0" borderId="1" xfId="0" applyNumberFormat="1" applyFont="1" applyBorder="1" applyAlignment="1">
      <alignment horizontal="center" vertical="center"/>
    </xf>
    <xf numFmtId="0" fontId="13" fillId="0" borderId="1" xfId="0" applyFont="1" applyBorder="1" applyAlignment="1">
      <alignment horizontal="left" vertical="center"/>
    </xf>
    <xf numFmtId="0" fontId="14" fillId="0" borderId="0" xfId="0" applyFont="1"/>
    <xf numFmtId="0" fontId="9" fillId="0" borderId="0" xfId="0" applyFont="1" applyFill="1" applyBorder="1"/>
    <xf numFmtId="0" fontId="7" fillId="3" borderId="0" xfId="0" applyFont="1" applyFill="1"/>
    <xf numFmtId="0" fontId="2" fillId="0" borderId="0" xfId="0" applyFont="1" applyAlignment="1">
      <alignment horizontal="left" vertical="center"/>
    </xf>
    <xf numFmtId="0" fontId="4" fillId="3" borderId="0" xfId="0" applyFont="1" applyFill="1" applyBorder="1" applyAlignment="1">
      <alignment horizontal="left" vertical="center"/>
    </xf>
    <xf numFmtId="0" fontId="11" fillId="3" borderId="0" xfId="0" applyFont="1" applyFill="1" applyBorder="1" applyAlignment="1">
      <alignment horizontal="left" vertical="center"/>
    </xf>
    <xf numFmtId="0" fontId="2" fillId="3" borderId="0" xfId="0" applyFont="1" applyFill="1" applyBorder="1" applyAlignment="1">
      <alignment horizontal="center" vertical="center"/>
    </xf>
    <xf numFmtId="0" fontId="4" fillId="3" borderId="2" xfId="0" applyFont="1" applyFill="1" applyBorder="1" applyAlignment="1">
      <alignment horizontal="center" vertical="center"/>
    </xf>
    <xf numFmtId="0" fontId="5" fillId="3" borderId="1" xfId="0" applyFont="1" applyFill="1" applyBorder="1" applyAlignment="1">
      <alignment horizontal="center"/>
    </xf>
    <xf numFmtId="0" fontId="5" fillId="3" borderId="0" xfId="0" applyFont="1" applyFill="1" applyBorder="1"/>
    <xf numFmtId="0" fontId="5" fillId="3" borderId="0" xfId="0" applyFont="1" applyFill="1" applyBorder="1" applyAlignment="1">
      <alignment horizontal="center"/>
    </xf>
    <xf numFmtId="0" fontId="9" fillId="3" borderId="0" xfId="0" applyFont="1" applyFill="1"/>
    <xf numFmtId="0" fontId="5" fillId="5" borderId="1" xfId="0" applyFont="1" applyFill="1" applyBorder="1" applyAlignment="1" applyProtection="1">
      <alignment horizontal="center" vertical="center" wrapText="1"/>
      <protection locked="0"/>
    </xf>
    <xf numFmtId="0" fontId="5" fillId="3" borderId="1" xfId="0" applyFont="1" applyFill="1" applyBorder="1" applyAlignment="1">
      <alignment horizontal="center" vertical="center" wrapText="1"/>
    </xf>
    <xf numFmtId="0" fontId="9" fillId="3" borderId="1" xfId="0" applyFont="1" applyFill="1" applyBorder="1"/>
    <xf numFmtId="0" fontId="9" fillId="3" borderId="1" xfId="0" applyFont="1" applyFill="1" applyBorder="1" applyAlignment="1">
      <alignment horizontal="center"/>
    </xf>
    <xf numFmtId="0" fontId="3" fillId="5" borderId="1" xfId="0" applyFont="1" applyFill="1" applyBorder="1" applyAlignment="1" applyProtection="1">
      <alignment vertical="center" wrapText="1"/>
      <protection locked="0"/>
    </xf>
    <xf numFmtId="0" fontId="0" fillId="3" borderId="0" xfId="0" applyFont="1" applyFill="1" applyAlignment="1">
      <alignment wrapText="1"/>
    </xf>
    <xf numFmtId="0" fontId="12" fillId="3" borderId="0" xfId="0" applyFont="1" applyFill="1" applyBorder="1" applyAlignment="1">
      <alignment horizontal="left" vertical="center"/>
    </xf>
    <xf numFmtId="9" fontId="18" fillId="0" borderId="6" xfId="0" applyNumberFormat="1" applyFont="1" applyBorder="1" applyAlignment="1">
      <alignment vertical="center" wrapText="1"/>
    </xf>
    <xf numFmtId="0" fontId="19" fillId="0" borderId="6" xfId="0" applyFont="1" applyBorder="1" applyAlignment="1">
      <alignment vertical="center" wrapText="1"/>
    </xf>
    <xf numFmtId="0" fontId="5" fillId="3" borderId="0" xfId="0" applyFont="1" applyFill="1" applyAlignment="1" applyProtection="1">
      <alignment wrapText="1"/>
    </xf>
    <xf numFmtId="0" fontId="21" fillId="3" borderId="0" xfId="0" applyFont="1" applyFill="1" applyProtection="1"/>
    <xf numFmtId="0" fontId="22" fillId="2" borderId="1" xfId="0" applyFont="1" applyFill="1" applyBorder="1" applyAlignment="1" applyProtection="1">
      <alignment horizontal="center" vertical="center" wrapText="1"/>
    </xf>
    <xf numFmtId="164" fontId="22" fillId="3" borderId="1" xfId="0" applyNumberFormat="1" applyFont="1" applyFill="1" applyBorder="1" applyAlignment="1" applyProtection="1">
      <alignment horizontal="right" vertical="center" wrapText="1"/>
    </xf>
    <xf numFmtId="164" fontId="22" fillId="3" borderId="8" xfId="0" applyNumberFormat="1" applyFont="1" applyFill="1" applyBorder="1" applyAlignment="1" applyProtection="1">
      <alignment horizontal="right" vertical="center" wrapText="1"/>
    </xf>
    <xf numFmtId="0" fontId="24" fillId="3" borderId="0" xfId="0" applyFont="1" applyFill="1" applyBorder="1" applyAlignment="1" applyProtection="1">
      <alignment horizontal="justify" vertical="center" wrapText="1"/>
    </xf>
    <xf numFmtId="0" fontId="24" fillId="3" borderId="1" xfId="0" applyFont="1" applyFill="1" applyBorder="1" applyAlignment="1" applyProtection="1">
      <alignment horizontal="justify" vertical="center" wrapText="1"/>
    </xf>
    <xf numFmtId="0" fontId="26" fillId="3" borderId="0" xfId="0" applyFont="1" applyFill="1" applyProtection="1"/>
    <xf numFmtId="165" fontId="5" fillId="3" borderId="0" xfId="1" applyNumberFormat="1" applyFont="1" applyFill="1" applyProtection="1"/>
    <xf numFmtId="164" fontId="22" fillId="6" borderId="1" xfId="0" applyNumberFormat="1" applyFont="1" applyFill="1" applyBorder="1" applyAlignment="1" applyProtection="1">
      <alignment horizontal="right" vertical="center" wrapText="1"/>
      <protection locked="0"/>
    </xf>
    <xf numFmtId="0" fontId="28" fillId="3" borderId="0" xfId="0" applyFont="1" applyFill="1" applyAlignment="1" applyProtection="1">
      <alignment wrapText="1"/>
    </xf>
    <xf numFmtId="0" fontId="27" fillId="3" borderId="0" xfId="0" applyFont="1" applyFill="1" applyProtection="1"/>
    <xf numFmtId="0" fontId="29" fillId="3" borderId="0" xfId="0" applyFont="1" applyFill="1" applyProtection="1"/>
    <xf numFmtId="0" fontId="19" fillId="0" borderId="0" xfId="0" applyFont="1" applyFill="1" applyBorder="1" applyProtection="1"/>
    <xf numFmtId="0" fontId="8" fillId="3" borderId="11" xfId="0" applyFont="1" applyFill="1" applyBorder="1" applyAlignment="1" applyProtection="1">
      <alignment wrapText="1"/>
    </xf>
    <xf numFmtId="0" fontId="26" fillId="3" borderId="11" xfId="0" applyFont="1" applyFill="1" applyBorder="1" applyProtection="1"/>
    <xf numFmtId="0" fontId="26" fillId="3" borderId="12" xfId="0" applyFont="1" applyFill="1" applyBorder="1" applyProtection="1"/>
    <xf numFmtId="0" fontId="31" fillId="3" borderId="10" xfId="0" applyFont="1" applyFill="1" applyBorder="1" applyAlignment="1" applyProtection="1">
      <alignment wrapText="1"/>
    </xf>
    <xf numFmtId="0" fontId="30" fillId="0" borderId="18" xfId="0" applyFont="1" applyFill="1" applyBorder="1" applyAlignment="1" applyProtection="1">
      <alignment vertical="center"/>
    </xf>
    <xf numFmtId="0" fontId="30" fillId="0" borderId="19" xfId="0" applyFont="1" applyFill="1" applyBorder="1" applyAlignment="1" applyProtection="1">
      <alignment vertical="center"/>
    </xf>
    <xf numFmtId="0" fontId="30" fillId="0" borderId="21" xfId="0" applyFont="1" applyFill="1" applyBorder="1" applyAlignment="1" applyProtection="1">
      <alignment vertical="center"/>
    </xf>
    <xf numFmtId="0" fontId="5" fillId="3" borderId="0" xfId="0" applyFont="1" applyFill="1" applyBorder="1" applyAlignment="1" applyProtection="1"/>
    <xf numFmtId="0" fontId="0" fillId="3" borderId="0" xfId="0" applyFill="1" applyAlignment="1" applyProtection="1">
      <alignment vertical="center"/>
    </xf>
    <xf numFmtId="0" fontId="21" fillId="3" borderId="0" xfId="0" applyFont="1" applyFill="1" applyAlignment="1" applyProtection="1">
      <alignment vertical="center"/>
    </xf>
    <xf numFmtId="0" fontId="24" fillId="3" borderId="1" xfId="0" applyFont="1" applyFill="1" applyBorder="1" applyAlignment="1" applyProtection="1">
      <alignment horizontal="center" vertical="center" wrapText="1"/>
    </xf>
    <xf numFmtId="164" fontId="20" fillId="3" borderId="1" xfId="0" applyNumberFormat="1" applyFont="1" applyFill="1" applyBorder="1" applyAlignment="1" applyProtection="1">
      <alignment horizontal="right" vertical="center" wrapText="1"/>
    </xf>
    <xf numFmtId="164" fontId="22" fillId="2" borderId="1" xfId="0" applyNumberFormat="1" applyFont="1" applyFill="1" applyBorder="1" applyAlignment="1" applyProtection="1">
      <alignment horizontal="right" vertical="center" wrapText="1"/>
    </xf>
    <xf numFmtId="0" fontId="22" fillId="2" borderId="4" xfId="0" applyFont="1" applyFill="1" applyBorder="1" applyAlignment="1" applyProtection="1">
      <alignment vertical="center" wrapText="1"/>
    </xf>
    <xf numFmtId="0" fontId="24" fillId="3" borderId="1" xfId="0" applyFont="1" applyFill="1" applyBorder="1" applyAlignment="1" applyProtection="1">
      <alignment vertical="center" wrapText="1"/>
    </xf>
    <xf numFmtId="0" fontId="22" fillId="2" borderId="1" xfId="0" applyFont="1" applyFill="1" applyBorder="1" applyAlignment="1" applyProtection="1">
      <alignment vertical="center" wrapText="1"/>
    </xf>
    <xf numFmtId="0" fontId="24" fillId="3" borderId="0" xfId="0" applyFont="1" applyFill="1" applyBorder="1" applyAlignment="1" applyProtection="1">
      <alignment vertical="center" wrapText="1"/>
    </xf>
    <xf numFmtId="164" fontId="22" fillId="3" borderId="0" xfId="0" applyNumberFormat="1" applyFont="1" applyFill="1" applyBorder="1" applyAlignment="1" applyProtection="1">
      <alignment horizontal="right" vertical="center" wrapText="1"/>
    </xf>
    <xf numFmtId="0" fontId="20" fillId="3" borderId="0" xfId="0" applyFont="1" applyFill="1" applyAlignment="1" applyProtection="1">
      <alignment horizontal="left" wrapText="1"/>
    </xf>
    <xf numFmtId="0" fontId="22" fillId="2" borderId="3" xfId="0" applyFont="1" applyFill="1" applyBorder="1" applyAlignment="1" applyProtection="1">
      <alignment horizontal="center" vertical="center" wrapText="1"/>
    </xf>
    <xf numFmtId="0" fontId="19" fillId="0" borderId="9" xfId="0" applyFont="1" applyFill="1" applyBorder="1" applyProtection="1">
      <protection locked="0"/>
    </xf>
    <xf numFmtId="0" fontId="0" fillId="3" borderId="0" xfId="0" applyFill="1" applyProtection="1">
      <protection locked="0"/>
    </xf>
    <xf numFmtId="0" fontId="4" fillId="3" borderId="0" xfId="0" applyFont="1" applyFill="1" applyBorder="1" applyAlignment="1">
      <alignment horizontal="left" vertical="top" wrapText="1"/>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5" xfId="0" applyFont="1" applyFill="1" applyBorder="1" applyAlignment="1">
      <alignment horizontal="center"/>
    </xf>
    <xf numFmtId="0" fontId="15" fillId="3" borderId="0" xfId="0" applyFont="1" applyFill="1" applyAlignment="1">
      <alignment horizontal="left" vertical="top" wrapText="1"/>
    </xf>
    <xf numFmtId="0" fontId="2" fillId="3" borderId="0" xfId="0" applyFont="1" applyFill="1" applyAlignment="1">
      <alignment horizontal="left" vertical="top" wrapText="1"/>
    </xf>
    <xf numFmtId="0" fontId="7" fillId="3" borderId="0" xfId="0" applyFont="1" applyFill="1" applyAlignment="1" applyProtection="1">
      <alignment wrapText="1"/>
    </xf>
    <xf numFmtId="0" fontId="4" fillId="3" borderId="0" xfId="0" applyFont="1" applyFill="1" applyAlignment="1" applyProtection="1">
      <alignment horizontal="left" vertical="top" wrapText="1"/>
    </xf>
    <xf numFmtId="0" fontId="4" fillId="3" borderId="0" xfId="0" applyFont="1" applyFill="1" applyBorder="1" applyAlignment="1" applyProtection="1">
      <alignment horizontal="left" vertical="center" wrapText="1"/>
    </xf>
    <xf numFmtId="0" fontId="2" fillId="3" borderId="0" xfId="0" applyFont="1" applyFill="1" applyAlignment="1" applyProtection="1">
      <alignment horizontal="left" vertical="top" wrapText="1"/>
    </xf>
    <xf numFmtId="0" fontId="0" fillId="0" borderId="0" xfId="0" applyAlignment="1" applyProtection="1">
      <alignment horizontal="left" vertical="top"/>
    </xf>
    <xf numFmtId="0" fontId="4" fillId="3" borderId="0" xfId="0" applyFont="1" applyFill="1" applyBorder="1" applyAlignment="1" applyProtection="1">
      <alignment horizontal="left" vertical="top" wrapText="1"/>
    </xf>
    <xf numFmtId="0" fontId="5" fillId="3" borderId="3" xfId="0" applyFont="1" applyFill="1" applyBorder="1" applyAlignment="1" applyProtection="1">
      <alignment horizontal="center"/>
    </xf>
    <xf numFmtId="0" fontId="5" fillId="3" borderId="4" xfId="0" applyFont="1" applyFill="1" applyBorder="1" applyAlignment="1" applyProtection="1">
      <alignment horizontal="center"/>
    </xf>
    <xf numFmtId="0" fontId="5" fillId="3" borderId="5" xfId="0" applyFont="1" applyFill="1" applyBorder="1" applyAlignment="1" applyProtection="1">
      <alignment horizontal="center"/>
    </xf>
    <xf numFmtId="0" fontId="0" fillId="0" borderId="0" xfId="0" applyAlignment="1" applyProtection="1"/>
    <xf numFmtId="0" fontId="25" fillId="3" borderId="7" xfId="0" applyFont="1" applyFill="1" applyBorder="1" applyAlignment="1" applyProtection="1">
      <alignment horizontal="center" vertical="center" wrapText="1"/>
    </xf>
    <xf numFmtId="0" fontId="28" fillId="3" borderId="7" xfId="0" applyFont="1" applyFill="1" applyBorder="1" applyAlignment="1" applyProtection="1">
      <alignment horizontal="left" wrapText="1"/>
    </xf>
    <xf numFmtId="0" fontId="20" fillId="3" borderId="7" xfId="0" applyFont="1" applyFill="1" applyBorder="1" applyAlignment="1" applyProtection="1">
      <alignment horizontal="left" wrapText="1"/>
    </xf>
    <xf numFmtId="0" fontId="28" fillId="3" borderId="0" xfId="0" applyFont="1" applyFill="1" applyAlignment="1" applyProtection="1">
      <alignment horizontal="left" wrapText="1"/>
    </xf>
    <xf numFmtId="0" fontId="20" fillId="3" borderId="0" xfId="0" applyFont="1" applyFill="1" applyAlignment="1" applyProtection="1">
      <alignment horizontal="left" wrapText="1"/>
    </xf>
    <xf numFmtId="0" fontId="25" fillId="3" borderId="1" xfId="0" applyFont="1" applyFill="1" applyBorder="1" applyAlignment="1" applyProtection="1">
      <alignment horizontal="center" vertical="center" wrapText="1"/>
    </xf>
    <xf numFmtId="0" fontId="5" fillId="3" borderId="15" xfId="0" applyFont="1" applyFill="1" applyBorder="1" applyAlignment="1" applyProtection="1">
      <alignment horizontal="left" wrapText="1"/>
    </xf>
    <xf numFmtId="0" fontId="5" fillId="3" borderId="9" xfId="0" applyFont="1" applyFill="1" applyBorder="1" applyAlignment="1" applyProtection="1">
      <alignment horizontal="left" wrapText="1"/>
    </xf>
    <xf numFmtId="0" fontId="5" fillId="3" borderId="6" xfId="0" applyFont="1" applyFill="1" applyBorder="1" applyAlignment="1" applyProtection="1">
      <alignment horizontal="left" wrapText="1"/>
    </xf>
    <xf numFmtId="0" fontId="25" fillId="3" borderId="3" xfId="0" applyFont="1" applyFill="1" applyBorder="1" applyAlignment="1" applyProtection="1">
      <alignment horizontal="center" vertical="center" wrapText="1"/>
    </xf>
    <xf numFmtId="0" fontId="25" fillId="3" borderId="4" xfId="0" applyFont="1" applyFill="1" applyBorder="1" applyAlignment="1" applyProtection="1">
      <alignment horizontal="center" vertical="center" wrapText="1"/>
    </xf>
    <xf numFmtId="0" fontId="25" fillId="3" borderId="5" xfId="0" applyFont="1" applyFill="1" applyBorder="1" applyAlignment="1" applyProtection="1">
      <alignment horizontal="center" vertical="center" wrapText="1"/>
    </xf>
    <xf numFmtId="0" fontId="22" fillId="2" borderId="1" xfId="0" applyFont="1" applyFill="1" applyBorder="1" applyAlignment="1" applyProtection="1">
      <alignment horizontal="left" vertical="center" wrapText="1"/>
    </xf>
    <xf numFmtId="0" fontId="23" fillId="3" borderId="1" xfId="0" applyFont="1" applyFill="1" applyBorder="1" applyAlignment="1" applyProtection="1">
      <alignment horizontal="left" vertical="center" wrapText="1"/>
    </xf>
    <xf numFmtId="0" fontId="22" fillId="3" borderId="3" xfId="0" applyFont="1" applyFill="1" applyBorder="1" applyAlignment="1" applyProtection="1">
      <alignment horizontal="center" vertical="center" wrapText="1"/>
    </xf>
    <xf numFmtId="0" fontId="22" fillId="3" borderId="4" xfId="0" applyFont="1" applyFill="1" applyBorder="1" applyAlignment="1" applyProtection="1">
      <alignment horizontal="center" vertical="center" wrapText="1"/>
    </xf>
    <xf numFmtId="0" fontId="22" fillId="3" borderId="5" xfId="0" applyFont="1" applyFill="1" applyBorder="1" applyAlignment="1" applyProtection="1">
      <alignment horizontal="center" vertical="center" wrapText="1"/>
    </xf>
    <xf numFmtId="0" fontId="30" fillId="0" borderId="16" xfId="0" applyFont="1" applyFill="1" applyBorder="1" applyAlignment="1" applyProtection="1">
      <alignment horizontal="center" vertical="center"/>
    </xf>
    <xf numFmtId="0" fontId="30" fillId="0" borderId="17" xfId="0" applyFont="1" applyFill="1" applyBorder="1" applyAlignment="1" applyProtection="1">
      <alignment horizontal="center" vertical="center"/>
    </xf>
    <xf numFmtId="0" fontId="32" fillId="0" borderId="3" xfId="0" applyFont="1" applyFill="1" applyBorder="1" applyAlignment="1" applyProtection="1">
      <alignment horizontal="left" vertical="center" wrapText="1"/>
    </xf>
    <xf numFmtId="0" fontId="32" fillId="0" borderId="4" xfId="0" applyFont="1" applyFill="1" applyBorder="1" applyAlignment="1" applyProtection="1">
      <alignment horizontal="left" vertical="center" wrapText="1"/>
    </xf>
    <xf numFmtId="0" fontId="32" fillId="0" borderId="20" xfId="0" applyFont="1" applyFill="1" applyBorder="1" applyAlignment="1" applyProtection="1">
      <alignment horizontal="left" vertical="center" wrapText="1"/>
    </xf>
    <xf numFmtId="0" fontId="32" fillId="0" borderId="3" xfId="0" applyFont="1" applyFill="1" applyBorder="1" applyAlignment="1" applyProtection="1">
      <alignment horizontal="left" vertical="center"/>
    </xf>
    <xf numFmtId="0" fontId="32" fillId="0" borderId="4" xfId="0" applyFont="1" applyFill="1" applyBorder="1" applyAlignment="1" applyProtection="1">
      <alignment horizontal="left" vertical="center"/>
    </xf>
    <xf numFmtId="0" fontId="32" fillId="0" borderId="20" xfId="0" applyFont="1" applyFill="1" applyBorder="1" applyAlignment="1" applyProtection="1">
      <alignment horizontal="left" vertical="center"/>
    </xf>
    <xf numFmtId="0" fontId="32" fillId="7" borderId="22" xfId="0" applyFont="1" applyFill="1" applyBorder="1" applyAlignment="1" applyProtection="1">
      <alignment horizontal="center" vertical="center"/>
      <protection locked="0"/>
    </xf>
    <xf numFmtId="0" fontId="32" fillId="7" borderId="23" xfId="0" applyFont="1" applyFill="1" applyBorder="1" applyAlignment="1" applyProtection="1">
      <alignment horizontal="center" vertical="center"/>
      <protection locked="0"/>
    </xf>
    <xf numFmtId="0" fontId="32" fillId="7" borderId="24" xfId="0" applyFont="1" applyFill="1" applyBorder="1" applyAlignment="1" applyProtection="1">
      <alignment horizontal="center" vertical="center"/>
      <protection locked="0"/>
    </xf>
    <xf numFmtId="0" fontId="5" fillId="3" borderId="10" xfId="0" applyFont="1" applyFill="1" applyBorder="1" applyAlignment="1" applyProtection="1">
      <alignment horizontal="left" wrapText="1"/>
    </xf>
    <xf numFmtId="0" fontId="5" fillId="3" borderId="11" xfId="0" applyFont="1" applyFill="1" applyBorder="1" applyAlignment="1" applyProtection="1">
      <alignment horizontal="left" wrapText="1"/>
    </xf>
    <xf numFmtId="0" fontId="5" fillId="3" borderId="12" xfId="0" applyFont="1" applyFill="1" applyBorder="1" applyAlignment="1" applyProtection="1">
      <alignment horizontal="left" wrapText="1"/>
    </xf>
    <xf numFmtId="0" fontId="5" fillId="3" borderId="13" xfId="0" applyFont="1" applyFill="1" applyBorder="1" applyAlignment="1" applyProtection="1">
      <alignment horizontal="left" wrapText="1"/>
    </xf>
    <xf numFmtId="0" fontId="5" fillId="3" borderId="0" xfId="0" applyFont="1" applyFill="1" applyBorder="1" applyAlignment="1" applyProtection="1">
      <alignment horizontal="left" wrapText="1"/>
    </xf>
    <xf numFmtId="0" fontId="5" fillId="3" borderId="14" xfId="0" applyFont="1" applyFill="1" applyBorder="1" applyAlignment="1" applyProtection="1">
      <alignment horizontal="left" wrapText="1"/>
    </xf>
    <xf numFmtId="0" fontId="22" fillId="2" borderId="3" xfId="0" applyFont="1" applyFill="1" applyBorder="1" applyAlignment="1" applyProtection="1">
      <alignment horizontal="center" vertical="center" wrapText="1"/>
    </xf>
    <xf numFmtId="0" fontId="22" fillId="2" borderId="4" xfId="0" applyFont="1" applyFill="1" applyBorder="1" applyAlignment="1" applyProtection="1">
      <alignment horizontal="center" vertical="center" wrapText="1"/>
    </xf>
    <xf numFmtId="0" fontId="22" fillId="2" borderId="5" xfId="0" applyFont="1" applyFill="1" applyBorder="1" applyAlignment="1" applyProtection="1">
      <alignment horizontal="center" vertical="center" wrapText="1"/>
    </xf>
    <xf numFmtId="0" fontId="25" fillId="3" borderId="3" xfId="0" applyFont="1" applyFill="1" applyBorder="1" applyAlignment="1" applyProtection="1">
      <alignment horizontal="left" vertical="center" wrapText="1"/>
    </xf>
    <xf numFmtId="0" fontId="25" fillId="3" borderId="4" xfId="0" applyFont="1" applyFill="1" applyBorder="1" applyAlignment="1" applyProtection="1">
      <alignment horizontal="left" vertical="center" wrapText="1"/>
    </xf>
    <xf numFmtId="0" fontId="25" fillId="3" borderId="5" xfId="0" applyFont="1" applyFill="1" applyBorder="1" applyAlignment="1" applyProtection="1">
      <alignment horizontal="left" vertical="center" wrapText="1"/>
    </xf>
  </cellXfs>
  <cellStyles count="4">
    <cellStyle name="Comma" xfId="1" builtinId="3"/>
    <cellStyle name="Normal" xfId="0" builtinId="0"/>
    <cellStyle name="Normal 2" xfId="2"/>
    <cellStyle name="Normal 4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ZA"/>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'Material Dev Consolidated'!#REF!</c:f>
              <c:strCache>
                <c:ptCount val="1"/>
                <c:pt idx="0">
                  <c:v>#REF!</c:v>
                </c:pt>
              </c:strCache>
            </c:strRef>
          </c:tx>
          <c:invertIfNegative val="0"/>
          <c:cat>
            <c:multiLvlStrRef>
              <c:f>'Material Dev Consolidated'!#REF!</c:f>
            </c:multiLvlStrRef>
          </c:cat>
          <c:val>
            <c:numRef>
              <c:f>'Material Dev Consolidated'!#REF!</c:f>
              <c:numCache>
                <c:formatCode>General</c:formatCode>
                <c:ptCount val="1"/>
                <c:pt idx="0">
                  <c:v>1</c:v>
                </c:pt>
              </c:numCache>
            </c:numRef>
          </c:val>
        </c:ser>
        <c:ser>
          <c:idx val="1"/>
          <c:order val="1"/>
          <c:tx>
            <c:strRef>
              <c:f>'Material Dev Consolidated'!#REF!</c:f>
              <c:strCache>
                <c:ptCount val="1"/>
                <c:pt idx="0">
                  <c:v>#REF!</c:v>
                </c:pt>
              </c:strCache>
            </c:strRef>
          </c:tx>
          <c:invertIfNegative val="0"/>
          <c:cat>
            <c:multiLvlStrRef>
              <c:f>'Material Dev Consolidated'!#REF!</c:f>
            </c:multiLvlStrRef>
          </c:cat>
          <c:val>
            <c:numRef>
              <c:f>'Material Dev Consolidated'!#REF!</c:f>
              <c:numCache>
                <c:formatCode>General</c:formatCode>
                <c:ptCount val="1"/>
                <c:pt idx="0">
                  <c:v>1</c:v>
                </c:pt>
              </c:numCache>
            </c:numRef>
          </c:val>
        </c:ser>
        <c:dLbls>
          <c:showLegendKey val="0"/>
          <c:showVal val="0"/>
          <c:showCatName val="0"/>
          <c:showSerName val="0"/>
          <c:showPercent val="0"/>
          <c:showBubbleSize val="0"/>
        </c:dLbls>
        <c:gapWidth val="150"/>
        <c:axId val="50451968"/>
        <c:axId val="50453504"/>
      </c:barChart>
      <c:catAx>
        <c:axId val="50451968"/>
        <c:scaling>
          <c:orientation val="minMax"/>
        </c:scaling>
        <c:delete val="0"/>
        <c:axPos val="b"/>
        <c:majorTickMark val="out"/>
        <c:minorTickMark val="none"/>
        <c:tickLblPos val="nextTo"/>
        <c:crossAx val="50453504"/>
        <c:crosses val="autoZero"/>
        <c:auto val="1"/>
        <c:lblAlgn val="ctr"/>
        <c:lblOffset val="100"/>
        <c:noMultiLvlLbl val="0"/>
      </c:catAx>
      <c:valAx>
        <c:axId val="50453504"/>
        <c:scaling>
          <c:orientation val="minMax"/>
        </c:scaling>
        <c:delete val="0"/>
        <c:axPos val="l"/>
        <c:majorGridlines/>
        <c:numFmt formatCode="General" sourceLinked="1"/>
        <c:majorTickMark val="out"/>
        <c:minorTickMark val="none"/>
        <c:tickLblPos val="nextTo"/>
        <c:crossAx val="50451968"/>
        <c:crosses val="autoZero"/>
        <c:crossBetween val="between"/>
      </c:valAx>
    </c:plotArea>
    <c:legend>
      <c:legendPos val="r"/>
      <c:overlay val="0"/>
    </c:legend>
    <c:plotVisOnly val="1"/>
    <c:dispBlanksAs val="gap"/>
    <c:showDLblsOverMax val="0"/>
  </c:chart>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8.xml"/></Relationships>
</file>

<file path=xl/chartsheets/sheet1.xml><?xml version="1.0" encoding="utf-8"?>
<chartsheet xmlns="http://schemas.openxmlformats.org/spreadsheetml/2006/main" xmlns:r="http://schemas.openxmlformats.org/officeDocument/2006/relationships">
  <sheetPr/>
  <sheetViews>
    <sheetView zoomScale="108" workbookViewId="0" zoomToFit="1"/>
  </sheetViews>
  <pageMargins left="0.7" right="0.7" top="0.75" bottom="0.75" header="0.3" footer="0.3"/>
  <drawing r:id="rId1"/>
</chartsheet>
</file>

<file path=xl/drawings/_rels/drawing8.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1895473</xdr:colOff>
      <xdr:row>26</xdr:row>
      <xdr:rowOff>85724</xdr:rowOff>
    </xdr:from>
    <xdr:to>
      <xdr:col>0</xdr:col>
      <xdr:colOff>3533773</xdr:colOff>
      <xdr:row>29</xdr:row>
      <xdr:rowOff>66674</xdr:rowOff>
    </xdr:to>
    <xdr:sp macro="" textlink="">
      <xdr:nvSpPr>
        <xdr:cNvPr id="2" name="Rectangle 2"/>
        <xdr:cNvSpPr>
          <a:spLocks noChangeArrowheads="1"/>
        </xdr:cNvSpPr>
      </xdr:nvSpPr>
      <xdr:spPr bwMode="auto">
        <a:xfrm rot="-286726">
          <a:off x="1895473" y="7172324"/>
          <a:ext cx="16383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n-ZA" sz="2400" b="0" i="0" u="none" strike="noStrike" baseline="0">
              <a:solidFill>
                <a:srgbClr val="FF0000"/>
              </a:solidFill>
              <a:latin typeface="Times New Roman"/>
              <a:cs typeface="Times New Roman"/>
            </a:rPr>
            <a:t>EXAMPLE</a:t>
          </a:r>
          <a:endParaRPr lang="en-ZA"/>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1895473</xdr:colOff>
      <xdr:row>36</xdr:row>
      <xdr:rowOff>85724</xdr:rowOff>
    </xdr:from>
    <xdr:to>
      <xdr:col>0</xdr:col>
      <xdr:colOff>3533773</xdr:colOff>
      <xdr:row>39</xdr:row>
      <xdr:rowOff>66674</xdr:rowOff>
    </xdr:to>
    <xdr:sp macro="" textlink="">
      <xdr:nvSpPr>
        <xdr:cNvPr id="2" name="Rectangle 2"/>
        <xdr:cNvSpPr>
          <a:spLocks noChangeArrowheads="1"/>
        </xdr:cNvSpPr>
      </xdr:nvSpPr>
      <xdr:spPr bwMode="auto">
        <a:xfrm rot="-286726">
          <a:off x="1895473" y="10125074"/>
          <a:ext cx="16383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n-ZA" sz="2400" b="0" i="0" u="none" strike="noStrike" baseline="0">
              <a:solidFill>
                <a:srgbClr val="FF0000"/>
              </a:solidFill>
              <a:latin typeface="Times New Roman"/>
              <a:cs typeface="Times New Roman"/>
            </a:rPr>
            <a:t>EXAMPLE</a:t>
          </a:r>
          <a:endParaRPr lang="en-ZA"/>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1895473</xdr:colOff>
      <xdr:row>59</xdr:row>
      <xdr:rowOff>85724</xdr:rowOff>
    </xdr:from>
    <xdr:to>
      <xdr:col>0</xdr:col>
      <xdr:colOff>3533773</xdr:colOff>
      <xdr:row>62</xdr:row>
      <xdr:rowOff>66674</xdr:rowOff>
    </xdr:to>
    <xdr:sp macro="" textlink="">
      <xdr:nvSpPr>
        <xdr:cNvPr id="2" name="Rectangle 2"/>
        <xdr:cNvSpPr>
          <a:spLocks noChangeArrowheads="1"/>
        </xdr:cNvSpPr>
      </xdr:nvSpPr>
      <xdr:spPr bwMode="auto">
        <a:xfrm rot="-286726">
          <a:off x="1895473" y="7505699"/>
          <a:ext cx="16383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n-ZA" sz="2400" b="0" i="0" u="none" strike="noStrike" baseline="0">
              <a:solidFill>
                <a:srgbClr val="FF0000"/>
              </a:solidFill>
              <a:latin typeface="Times New Roman"/>
              <a:cs typeface="Times New Roman"/>
            </a:rPr>
            <a:t>EXAMPLE</a:t>
          </a:r>
          <a:endParaRPr lang="en-ZA"/>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1895473</xdr:colOff>
      <xdr:row>31</xdr:row>
      <xdr:rowOff>85724</xdr:rowOff>
    </xdr:from>
    <xdr:to>
      <xdr:col>0</xdr:col>
      <xdr:colOff>3533773</xdr:colOff>
      <xdr:row>34</xdr:row>
      <xdr:rowOff>66674</xdr:rowOff>
    </xdr:to>
    <xdr:sp macro="" textlink="">
      <xdr:nvSpPr>
        <xdr:cNvPr id="2" name="Rectangle 1"/>
        <xdr:cNvSpPr>
          <a:spLocks noChangeArrowheads="1"/>
        </xdr:cNvSpPr>
      </xdr:nvSpPr>
      <xdr:spPr bwMode="auto">
        <a:xfrm rot="-286726">
          <a:off x="1895473" y="8439149"/>
          <a:ext cx="163830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n-ZA" sz="2400" b="0" i="0" u="none" strike="noStrike" baseline="0">
              <a:solidFill>
                <a:srgbClr val="FF0000"/>
              </a:solidFill>
              <a:latin typeface="Times New Roman"/>
              <a:cs typeface="Times New Roman"/>
            </a:rPr>
            <a:t>EXAMPLE</a:t>
          </a:r>
          <a:endParaRPr lang="en-ZA"/>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1895473</xdr:colOff>
      <xdr:row>36</xdr:row>
      <xdr:rowOff>85724</xdr:rowOff>
    </xdr:from>
    <xdr:to>
      <xdr:col>0</xdr:col>
      <xdr:colOff>3533773</xdr:colOff>
      <xdr:row>39</xdr:row>
      <xdr:rowOff>66674</xdr:rowOff>
    </xdr:to>
    <xdr:sp macro="" textlink="">
      <xdr:nvSpPr>
        <xdr:cNvPr id="2" name="Rectangle 2"/>
        <xdr:cNvSpPr>
          <a:spLocks noChangeArrowheads="1"/>
        </xdr:cNvSpPr>
      </xdr:nvSpPr>
      <xdr:spPr bwMode="auto">
        <a:xfrm rot="-286726">
          <a:off x="1895473" y="10125074"/>
          <a:ext cx="16383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n-ZA" sz="2400" b="0" i="0" u="none" strike="noStrike" baseline="0">
              <a:solidFill>
                <a:srgbClr val="FF0000"/>
              </a:solidFill>
              <a:latin typeface="Times New Roman"/>
              <a:cs typeface="Times New Roman"/>
            </a:rPr>
            <a:t>EXAMPLE</a:t>
          </a:r>
          <a:endParaRPr lang="en-ZA"/>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1895473</xdr:colOff>
      <xdr:row>59</xdr:row>
      <xdr:rowOff>85724</xdr:rowOff>
    </xdr:from>
    <xdr:to>
      <xdr:col>0</xdr:col>
      <xdr:colOff>3533773</xdr:colOff>
      <xdr:row>62</xdr:row>
      <xdr:rowOff>66674</xdr:rowOff>
    </xdr:to>
    <xdr:sp macro="" textlink="">
      <xdr:nvSpPr>
        <xdr:cNvPr id="2" name="Rectangle 2"/>
        <xdr:cNvSpPr>
          <a:spLocks noChangeArrowheads="1"/>
        </xdr:cNvSpPr>
      </xdr:nvSpPr>
      <xdr:spPr bwMode="auto">
        <a:xfrm rot="-286726">
          <a:off x="1895473" y="7934324"/>
          <a:ext cx="16383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n-ZA" sz="2400" b="0" i="0" u="none" strike="noStrike" baseline="0">
              <a:solidFill>
                <a:srgbClr val="FF0000"/>
              </a:solidFill>
              <a:latin typeface="Times New Roman"/>
              <a:cs typeface="Times New Roman"/>
            </a:rPr>
            <a:t>EXAMPLE</a:t>
          </a:r>
          <a:endParaRPr lang="en-ZA"/>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1895473</xdr:colOff>
      <xdr:row>31</xdr:row>
      <xdr:rowOff>85724</xdr:rowOff>
    </xdr:from>
    <xdr:to>
      <xdr:col>0</xdr:col>
      <xdr:colOff>3533773</xdr:colOff>
      <xdr:row>34</xdr:row>
      <xdr:rowOff>66674</xdr:rowOff>
    </xdr:to>
    <xdr:sp macro="" textlink="">
      <xdr:nvSpPr>
        <xdr:cNvPr id="2" name="Rectangle 1"/>
        <xdr:cNvSpPr>
          <a:spLocks noChangeArrowheads="1"/>
        </xdr:cNvSpPr>
      </xdr:nvSpPr>
      <xdr:spPr bwMode="auto">
        <a:xfrm rot="-286726">
          <a:off x="1895473" y="8458199"/>
          <a:ext cx="163830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n-ZA" sz="2400" b="0" i="0" u="none" strike="noStrike" baseline="0">
              <a:solidFill>
                <a:srgbClr val="FF0000"/>
              </a:solidFill>
              <a:latin typeface="Times New Roman"/>
              <a:cs typeface="Times New Roman"/>
            </a:rPr>
            <a:t>EXAMPLE</a:t>
          </a:r>
          <a:endParaRPr lang="en-ZA"/>
        </a:p>
      </xdr:txBody>
    </xdr:sp>
    <xdr:clientData/>
  </xdr:twoCellAnchor>
</xdr:wsDr>
</file>

<file path=xl/drawings/drawing8.xml><?xml version="1.0" encoding="utf-8"?>
<xdr:wsDr xmlns:xdr="http://schemas.openxmlformats.org/drawingml/2006/spreadsheetDrawing" xmlns:a="http://schemas.openxmlformats.org/drawingml/2006/main">
  <xdr:absoluteAnchor>
    <xdr:pos x="0" y="0"/>
    <xdr:ext cx="9313333" cy="6085417"/>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topLeftCell="A10" workbookViewId="0">
      <selection activeCell="G12" sqref="G12:G13"/>
    </sheetView>
  </sheetViews>
  <sheetFormatPr defaultRowHeight="14.25" x14ac:dyDescent="0.2"/>
  <cols>
    <col min="1" max="1" width="55.5703125" style="66" customWidth="1"/>
    <col min="2" max="2" width="9.140625" style="66" hidden="1" customWidth="1"/>
    <col min="3" max="3" width="14.7109375" style="66" customWidth="1"/>
    <col min="4" max="4" width="19.85546875" style="66" customWidth="1"/>
    <col min="5" max="5" width="17.42578125" style="66" customWidth="1"/>
    <col min="6" max="6" width="19.5703125" style="66" customWidth="1"/>
    <col min="7" max="16384" width="9.140625" style="66"/>
  </cols>
  <sheetData>
    <row r="1" spans="1:7" ht="23.25" x14ac:dyDescent="0.35">
      <c r="A1" s="78" t="s">
        <v>94</v>
      </c>
      <c r="B1" s="78"/>
    </row>
    <row r="3" spans="1:7" ht="15" x14ac:dyDescent="0.2">
      <c r="A3" s="79" t="s">
        <v>3</v>
      </c>
      <c r="B3" s="79"/>
    </row>
    <row r="4" spans="1:7" x14ac:dyDescent="0.2">
      <c r="A4" s="80" t="s">
        <v>28</v>
      </c>
      <c r="B4" s="80"/>
    </row>
    <row r="5" spans="1:7" x14ac:dyDescent="0.2">
      <c r="A5" s="133" t="s">
        <v>64</v>
      </c>
      <c r="B5" s="133"/>
      <c r="C5" s="133"/>
      <c r="D5" s="133"/>
      <c r="E5" s="133"/>
      <c r="F5" s="133"/>
    </row>
    <row r="6" spans="1:7" x14ac:dyDescent="0.2">
      <c r="A6" s="80" t="s">
        <v>95</v>
      </c>
      <c r="B6" s="80"/>
    </row>
    <row r="7" spans="1:7" x14ac:dyDescent="0.2">
      <c r="A7" s="80" t="s">
        <v>50</v>
      </c>
      <c r="B7" s="80"/>
    </row>
    <row r="8" spans="1:7" x14ac:dyDescent="0.2">
      <c r="A8" s="94" t="s">
        <v>51</v>
      </c>
    </row>
    <row r="9" spans="1:7" x14ac:dyDescent="0.2">
      <c r="A9" s="80"/>
      <c r="B9" s="80"/>
    </row>
    <row r="10" spans="1:7" ht="15" x14ac:dyDescent="0.2">
      <c r="A10" s="81" t="s">
        <v>52</v>
      </c>
      <c r="B10" s="81"/>
      <c r="C10" s="82"/>
      <c r="D10" s="82"/>
      <c r="E10" s="82"/>
      <c r="F10" s="82"/>
    </row>
    <row r="11" spans="1:7" ht="78.75" x14ac:dyDescent="0.2">
      <c r="A11" s="67" t="s">
        <v>0</v>
      </c>
      <c r="B11" s="67" t="s">
        <v>36</v>
      </c>
      <c r="C11" s="68" t="s">
        <v>32</v>
      </c>
      <c r="D11" s="68" t="s">
        <v>47</v>
      </c>
      <c r="E11" s="68" t="s">
        <v>1</v>
      </c>
      <c r="F11" s="68" t="s">
        <v>42</v>
      </c>
    </row>
    <row r="12" spans="1:7" x14ac:dyDescent="0.2">
      <c r="A12" s="69" t="s">
        <v>35</v>
      </c>
      <c r="B12" s="83">
        <v>4</v>
      </c>
      <c r="C12" s="83">
        <v>200</v>
      </c>
      <c r="D12" s="88">
        <v>180000</v>
      </c>
      <c r="E12" s="89">
        <f>D12*0.14</f>
        <v>25200.000000000004</v>
      </c>
      <c r="F12" s="89">
        <f>D12+E12</f>
        <v>205200</v>
      </c>
      <c r="G12" s="66">
        <f>D12/12</f>
        <v>15000</v>
      </c>
    </row>
    <row r="13" spans="1:7" x14ac:dyDescent="0.2">
      <c r="A13" s="69" t="s">
        <v>37</v>
      </c>
      <c r="B13" s="83">
        <v>2</v>
      </c>
      <c r="C13" s="83">
        <v>120</v>
      </c>
      <c r="D13" s="88">
        <v>102000</v>
      </c>
      <c r="E13" s="89">
        <f>D13*0.14</f>
        <v>14280.000000000002</v>
      </c>
      <c r="F13" s="89">
        <f>D13+E13</f>
        <v>116280</v>
      </c>
      <c r="G13" s="66">
        <f>D13/6</f>
        <v>17000</v>
      </c>
    </row>
    <row r="14" spans="1:7" ht="15" x14ac:dyDescent="0.25">
      <c r="A14" s="90" t="s">
        <v>38</v>
      </c>
      <c r="B14" s="84">
        <f>B12+B13</f>
        <v>6</v>
      </c>
      <c r="C14" s="134"/>
      <c r="D14" s="135"/>
      <c r="E14" s="136"/>
      <c r="F14" s="91">
        <f>F12+F13</f>
        <v>321480</v>
      </c>
    </row>
    <row r="15" spans="1:7" x14ac:dyDescent="0.2">
      <c r="A15" s="85"/>
      <c r="B15" s="86"/>
      <c r="C15" s="86"/>
      <c r="D15" s="85"/>
      <c r="E15" s="85"/>
      <c r="F15" s="85"/>
    </row>
    <row r="16" spans="1:7" ht="15" x14ac:dyDescent="0.25">
      <c r="A16" s="87" t="s">
        <v>53</v>
      </c>
      <c r="B16" s="87"/>
    </row>
    <row r="17" spans="1:6" ht="31.5" x14ac:dyDescent="0.2">
      <c r="A17" s="67" t="s">
        <v>0</v>
      </c>
      <c r="B17" s="67" t="s">
        <v>31</v>
      </c>
      <c r="C17" s="67" t="s">
        <v>31</v>
      </c>
      <c r="D17" s="67" t="s">
        <v>45</v>
      </c>
      <c r="E17" s="68" t="s">
        <v>1</v>
      </c>
      <c r="F17" s="68" t="s">
        <v>10</v>
      </c>
    </row>
    <row r="18" spans="1:6" x14ac:dyDescent="0.2">
      <c r="A18" s="69" t="s">
        <v>46</v>
      </c>
      <c r="B18" s="69" t="e">
        <f>#REF!+#REF!+#REF!+#REF!</f>
        <v>#REF!</v>
      </c>
      <c r="C18" s="69"/>
      <c r="D18" s="92">
        <v>22400</v>
      </c>
      <c r="E18" s="89">
        <f>D18*0.14</f>
        <v>3136.0000000000005</v>
      </c>
      <c r="F18" s="89">
        <f>D18+E18</f>
        <v>25536</v>
      </c>
    </row>
    <row r="20" spans="1:6" ht="16.5" x14ac:dyDescent="0.2">
      <c r="A20" s="137" t="s">
        <v>93</v>
      </c>
      <c r="B20" s="137"/>
      <c r="C20" s="137"/>
      <c r="D20" s="137"/>
      <c r="E20" s="137"/>
    </row>
    <row r="21" spans="1:6" ht="15" x14ac:dyDescent="0.25">
      <c r="A21" s="70"/>
      <c r="B21" s="70"/>
      <c r="C21" s="70"/>
      <c r="D21" s="70"/>
      <c r="E21" s="70"/>
      <c r="F21" s="70"/>
    </row>
    <row r="22" spans="1:6" ht="15" x14ac:dyDescent="0.25">
      <c r="A22" s="138" t="s">
        <v>96</v>
      </c>
      <c r="B22" s="138"/>
      <c r="C22" s="138"/>
      <c r="D22" s="138"/>
      <c r="E22" s="138"/>
      <c r="F22" s="93"/>
    </row>
    <row r="23" spans="1:6" ht="15" x14ac:dyDescent="0.25">
      <c r="A23" s="93"/>
      <c r="B23" s="93"/>
      <c r="C23" s="93"/>
      <c r="D23" s="93"/>
      <c r="E23" s="93"/>
      <c r="F23" s="93"/>
    </row>
    <row r="24" spans="1:6" ht="82.5" x14ac:dyDescent="0.2">
      <c r="A24" s="71" t="s">
        <v>13</v>
      </c>
      <c r="B24" s="71" t="s">
        <v>14</v>
      </c>
      <c r="C24" s="72" t="s">
        <v>15</v>
      </c>
    </row>
    <row r="25" spans="1:6" ht="16.5" x14ac:dyDescent="0.2">
      <c r="A25" s="73" t="s">
        <v>16</v>
      </c>
      <c r="B25" s="74">
        <v>0.2</v>
      </c>
      <c r="C25" s="73" t="s">
        <v>17</v>
      </c>
    </row>
    <row r="26" spans="1:6" ht="16.5" x14ac:dyDescent="0.2">
      <c r="A26" s="73" t="s">
        <v>18</v>
      </c>
      <c r="B26" s="74">
        <v>0.2</v>
      </c>
      <c r="C26" s="73" t="s">
        <v>19</v>
      </c>
    </row>
    <row r="27" spans="1:6" ht="16.5" x14ac:dyDescent="0.2">
      <c r="A27" s="73" t="s">
        <v>20</v>
      </c>
      <c r="B27" s="74">
        <v>0.2</v>
      </c>
      <c r="C27" s="73" t="s">
        <v>19</v>
      </c>
    </row>
    <row r="28" spans="1:6" ht="16.5" x14ac:dyDescent="0.2">
      <c r="A28" s="73" t="s">
        <v>57</v>
      </c>
      <c r="B28" s="74">
        <v>0.2</v>
      </c>
      <c r="C28" s="73" t="s">
        <v>19</v>
      </c>
    </row>
    <row r="29" spans="1:6" ht="16.5" x14ac:dyDescent="0.2">
      <c r="A29" s="73" t="s">
        <v>30</v>
      </c>
      <c r="B29" s="74">
        <v>0.2</v>
      </c>
      <c r="C29" s="73" t="s">
        <v>19</v>
      </c>
    </row>
    <row r="30" spans="1:6" ht="16.5" x14ac:dyDescent="0.2">
      <c r="A30" s="75" t="s">
        <v>2</v>
      </c>
      <c r="B30" s="74">
        <v>1</v>
      </c>
      <c r="C30" s="73"/>
    </row>
    <row r="31" spans="1:6" ht="16.5" x14ac:dyDescent="0.3">
      <c r="A31" s="76"/>
      <c r="B31" s="76"/>
      <c r="C31" s="76"/>
    </row>
    <row r="32" spans="1:6" ht="16.5" x14ac:dyDescent="0.3">
      <c r="A32" s="77" t="s">
        <v>58</v>
      </c>
      <c r="B32" s="77"/>
      <c r="C32" s="76"/>
    </row>
    <row r="33" spans="1:5" ht="82.5" x14ac:dyDescent="0.2">
      <c r="A33" s="71" t="s">
        <v>21</v>
      </c>
      <c r="B33" s="71" t="s">
        <v>14</v>
      </c>
      <c r="C33" s="72" t="s">
        <v>15</v>
      </c>
    </row>
    <row r="34" spans="1:5" ht="16.5" x14ac:dyDescent="0.2">
      <c r="A34" s="73" t="s">
        <v>16</v>
      </c>
      <c r="B34" s="74"/>
      <c r="C34" s="73"/>
    </row>
    <row r="35" spans="1:5" ht="16.5" x14ac:dyDescent="0.2">
      <c r="A35" s="73" t="s">
        <v>18</v>
      </c>
      <c r="B35" s="74"/>
      <c r="C35" s="73"/>
    </row>
    <row r="36" spans="1:5" ht="16.5" x14ac:dyDescent="0.2">
      <c r="A36" s="73" t="s">
        <v>20</v>
      </c>
      <c r="B36" s="74"/>
      <c r="C36" s="73"/>
    </row>
    <row r="37" spans="1:5" ht="16.5" x14ac:dyDescent="0.2">
      <c r="A37" s="73" t="s">
        <v>57</v>
      </c>
      <c r="B37" s="74"/>
      <c r="C37" s="73"/>
    </row>
    <row r="38" spans="1:5" ht="16.5" x14ac:dyDescent="0.2">
      <c r="A38" s="73" t="s">
        <v>30</v>
      </c>
      <c r="B38" s="74"/>
      <c r="C38" s="73"/>
    </row>
    <row r="39" spans="1:5" ht="16.5" x14ac:dyDescent="0.2">
      <c r="A39" s="75" t="s">
        <v>2</v>
      </c>
      <c r="B39" s="74"/>
      <c r="C39" s="73"/>
    </row>
    <row r="40" spans="1:5" ht="15" x14ac:dyDescent="0.25">
      <c r="E40"/>
    </row>
  </sheetData>
  <mergeCells count="4">
    <mergeCell ref="A5:F5"/>
    <mergeCell ref="C14:E14"/>
    <mergeCell ref="A20:E20"/>
    <mergeCell ref="A22:E2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I51"/>
  <sheetViews>
    <sheetView topLeftCell="A9" workbookViewId="0">
      <selection activeCell="B24" sqref="B24"/>
    </sheetView>
  </sheetViews>
  <sheetFormatPr defaultRowHeight="15" x14ac:dyDescent="0.25"/>
  <cols>
    <col min="1" max="1" width="120.28515625" style="14" bestFit="1" customWidth="1"/>
    <col min="2" max="2" width="22.7109375" style="14" bestFit="1" customWidth="1"/>
    <col min="3" max="3" width="13.85546875" style="14" bestFit="1" customWidth="1"/>
    <col min="4" max="4" width="15.140625" style="14" bestFit="1" customWidth="1"/>
    <col min="5" max="5" width="39" style="14" bestFit="1" customWidth="1"/>
    <col min="6" max="6" width="18.7109375" style="14" customWidth="1"/>
    <col min="7" max="16384" width="9.140625" style="14"/>
  </cols>
  <sheetData>
    <row r="1" spans="1:113" s="9" customFormat="1" ht="48.75" customHeight="1" x14ac:dyDescent="0.35">
      <c r="A1" s="139" t="s">
        <v>9</v>
      </c>
      <c r="B1" s="139"/>
      <c r="C1" s="139"/>
      <c r="D1" s="139"/>
      <c r="E1" s="139"/>
    </row>
    <row r="2" spans="1:113" x14ac:dyDescent="0.25">
      <c r="A2" s="38"/>
      <c r="B2" s="38"/>
    </row>
    <row r="3" spans="1:113" x14ac:dyDescent="0.25">
      <c r="A3" s="38" t="s">
        <v>12</v>
      </c>
      <c r="B3" s="38"/>
    </row>
    <row r="4" spans="1:113" x14ac:dyDescent="0.25">
      <c r="A4" s="13" t="s">
        <v>27</v>
      </c>
      <c r="B4" s="13"/>
    </row>
    <row r="5" spans="1:113" x14ac:dyDescent="0.25">
      <c r="A5" s="13" t="s">
        <v>26</v>
      </c>
      <c r="B5" s="13"/>
    </row>
    <row r="6" spans="1:113" x14ac:dyDescent="0.25">
      <c r="A6" s="13" t="s">
        <v>72</v>
      </c>
      <c r="B6" s="13"/>
    </row>
    <row r="7" spans="1:113" x14ac:dyDescent="0.25">
      <c r="A7" s="13" t="s">
        <v>25</v>
      </c>
      <c r="B7" s="13"/>
    </row>
    <row r="8" spans="1:113" x14ac:dyDescent="0.25">
      <c r="A8" s="13" t="s">
        <v>70</v>
      </c>
      <c r="B8" s="13"/>
    </row>
    <row r="9" spans="1:113" s="15" customFormat="1" ht="15" customHeight="1" x14ac:dyDescent="0.25">
      <c r="A9" s="13" t="s">
        <v>22</v>
      </c>
      <c r="B9" s="13"/>
      <c r="C9" s="13"/>
      <c r="D9" s="13"/>
      <c r="E9" s="13"/>
      <c r="F9" s="13"/>
      <c r="G9" s="13"/>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4"/>
      <c r="AM9" s="14"/>
      <c r="AN9" s="14"/>
      <c r="AO9" s="14"/>
      <c r="AP9" s="14"/>
      <c r="AQ9" s="14"/>
      <c r="AR9" s="14"/>
      <c r="AS9" s="14"/>
      <c r="AT9" s="14"/>
      <c r="AU9" s="14"/>
      <c r="AV9" s="14"/>
      <c r="AW9" s="14"/>
      <c r="AX9" s="14"/>
      <c r="AY9" s="14"/>
      <c r="AZ9" s="14"/>
      <c r="BA9" s="14"/>
      <c r="BB9" s="14"/>
      <c r="BC9" s="14"/>
      <c r="BD9" s="14"/>
      <c r="BE9" s="14"/>
      <c r="BF9" s="14"/>
      <c r="BG9" s="14"/>
      <c r="BH9" s="14"/>
      <c r="BI9" s="14"/>
      <c r="BJ9" s="14"/>
      <c r="BK9" s="14"/>
      <c r="BL9" s="14"/>
      <c r="BM9" s="14"/>
      <c r="BN9" s="14"/>
      <c r="BO9" s="14"/>
      <c r="BP9" s="14"/>
      <c r="BQ9" s="14"/>
      <c r="BR9" s="14"/>
      <c r="BS9" s="14"/>
      <c r="BT9" s="14"/>
      <c r="BU9" s="14"/>
      <c r="BV9" s="14"/>
      <c r="BW9" s="14"/>
      <c r="BX9" s="14"/>
      <c r="BY9" s="14"/>
      <c r="BZ9" s="14"/>
      <c r="CA9" s="14"/>
      <c r="CB9" s="14"/>
      <c r="CC9" s="14"/>
      <c r="CD9" s="14"/>
      <c r="CE9" s="14"/>
      <c r="CF9" s="14"/>
      <c r="CG9" s="14"/>
      <c r="CH9" s="14"/>
      <c r="CI9" s="14"/>
      <c r="CJ9" s="14"/>
      <c r="CK9" s="14"/>
      <c r="CL9" s="14"/>
      <c r="CM9" s="14"/>
      <c r="CN9" s="14"/>
      <c r="CO9" s="14"/>
      <c r="CP9" s="14"/>
      <c r="CQ9" s="14"/>
      <c r="CR9" s="14"/>
      <c r="CS9" s="14"/>
      <c r="CT9" s="14"/>
      <c r="CU9" s="14"/>
      <c r="CV9" s="14"/>
      <c r="CW9" s="14"/>
      <c r="CX9" s="14"/>
      <c r="CY9" s="14"/>
      <c r="CZ9" s="14"/>
      <c r="DA9" s="14"/>
      <c r="DB9" s="14"/>
      <c r="DC9" s="14"/>
      <c r="DD9" s="14"/>
      <c r="DE9" s="14"/>
      <c r="DF9" s="14"/>
      <c r="DG9" s="14"/>
      <c r="DH9" s="14"/>
      <c r="DI9" s="14"/>
    </row>
    <row r="10" spans="1:113" s="15" customFormat="1" ht="15" customHeight="1" x14ac:dyDescent="0.25">
      <c r="A10" s="13" t="s">
        <v>23</v>
      </c>
      <c r="B10" s="13"/>
      <c r="C10" s="13"/>
      <c r="D10" s="13"/>
      <c r="E10" s="13"/>
      <c r="F10" s="13"/>
      <c r="G10" s="13"/>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c r="AY10" s="14"/>
      <c r="AZ10" s="14"/>
      <c r="BA10" s="14"/>
      <c r="BB10" s="14"/>
      <c r="BC10" s="14"/>
      <c r="BD10" s="14"/>
      <c r="BE10" s="14"/>
      <c r="BF10" s="14"/>
      <c r="BG10" s="14"/>
      <c r="BH10" s="14"/>
      <c r="BI10" s="14"/>
      <c r="BJ10" s="14"/>
      <c r="BK10" s="14"/>
      <c r="BL10" s="14"/>
      <c r="BM10" s="14"/>
      <c r="BN10" s="14"/>
      <c r="BO10" s="14"/>
      <c r="BP10" s="14"/>
      <c r="BQ10" s="14"/>
      <c r="BR10" s="14"/>
      <c r="BS10" s="14"/>
      <c r="BT10" s="14"/>
      <c r="BU10" s="14"/>
      <c r="BV10" s="14"/>
      <c r="BW10" s="14"/>
      <c r="BX10" s="14"/>
      <c r="BY10" s="14"/>
      <c r="BZ10" s="14"/>
      <c r="CA10" s="14"/>
      <c r="CB10" s="14"/>
      <c r="CC10" s="14"/>
      <c r="CD10" s="14"/>
      <c r="CE10" s="14"/>
      <c r="CF10" s="14"/>
      <c r="CG10" s="14"/>
      <c r="CH10" s="14"/>
      <c r="CI10" s="14"/>
      <c r="CJ10" s="14"/>
      <c r="CK10" s="14"/>
      <c r="CL10" s="14"/>
      <c r="CM10" s="14"/>
      <c r="CN10" s="14"/>
      <c r="CO10" s="14"/>
      <c r="CP10" s="14"/>
      <c r="CQ10" s="14"/>
      <c r="CR10" s="14"/>
      <c r="CS10" s="14"/>
      <c r="CT10" s="14"/>
      <c r="CU10" s="14"/>
      <c r="CV10" s="14"/>
      <c r="CW10" s="14"/>
      <c r="CX10" s="14"/>
      <c r="CY10" s="14"/>
      <c r="CZ10" s="14"/>
      <c r="DA10" s="14"/>
      <c r="DB10" s="14"/>
      <c r="DC10" s="14"/>
      <c r="DD10" s="14"/>
      <c r="DE10" s="14"/>
      <c r="DF10" s="14"/>
      <c r="DG10" s="14"/>
      <c r="DH10" s="14"/>
      <c r="DI10" s="14"/>
    </row>
    <row r="11" spans="1:113" s="15" customFormat="1" ht="15" customHeight="1" x14ac:dyDescent="0.25">
      <c r="A11" s="13" t="s">
        <v>24</v>
      </c>
      <c r="B11" s="13"/>
      <c r="C11" s="13"/>
      <c r="D11" s="13"/>
      <c r="E11" s="13"/>
      <c r="F11" s="13"/>
      <c r="G11" s="13"/>
      <c r="H11" s="14"/>
      <c r="I11" s="14"/>
      <c r="J11" s="1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c r="BT11" s="14"/>
      <c r="BU11" s="14"/>
      <c r="BV11" s="14"/>
      <c r="BW11" s="14"/>
      <c r="BX11" s="14"/>
      <c r="BY11" s="14"/>
      <c r="BZ11" s="14"/>
      <c r="CA11" s="14"/>
      <c r="CB11" s="14"/>
      <c r="CC11" s="14"/>
      <c r="CD11" s="14"/>
      <c r="CE11" s="14"/>
      <c r="CF11" s="14"/>
      <c r="CG11" s="14"/>
      <c r="CH11" s="14"/>
      <c r="CI11" s="14"/>
      <c r="CJ11" s="14"/>
      <c r="CK11" s="14"/>
      <c r="CL11" s="14"/>
      <c r="CM11" s="14"/>
      <c r="CN11" s="14"/>
      <c r="CO11" s="14"/>
      <c r="CP11" s="14"/>
      <c r="CQ11" s="14"/>
      <c r="CR11" s="14"/>
      <c r="CS11" s="14"/>
      <c r="CT11" s="14"/>
      <c r="CU11" s="14"/>
      <c r="CV11" s="14"/>
      <c r="CW11" s="14"/>
      <c r="CX11" s="14"/>
      <c r="CY11" s="14"/>
      <c r="CZ11" s="14"/>
      <c r="DA11" s="14"/>
      <c r="DB11" s="14"/>
      <c r="DC11" s="14"/>
      <c r="DD11" s="14"/>
      <c r="DE11" s="14"/>
      <c r="DF11" s="14"/>
      <c r="DG11" s="14"/>
      <c r="DH11" s="14"/>
      <c r="DI11" s="14"/>
    </row>
    <row r="12" spans="1:113" s="15" customFormat="1" ht="34.5" customHeight="1" x14ac:dyDescent="0.25">
      <c r="A12" s="140" t="s">
        <v>60</v>
      </c>
      <c r="B12" s="140"/>
      <c r="C12" s="140"/>
      <c r="D12" s="140"/>
      <c r="E12" s="140"/>
      <c r="F12" s="13"/>
      <c r="G12" s="13"/>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c r="BT12" s="14"/>
      <c r="BU12" s="14"/>
      <c r="BV12" s="14"/>
      <c r="BW12" s="14"/>
      <c r="BX12" s="14"/>
      <c r="BY12" s="14"/>
      <c r="BZ12" s="14"/>
      <c r="CA12" s="14"/>
      <c r="CB12" s="14"/>
      <c r="CC12" s="14"/>
      <c r="CD12" s="14"/>
      <c r="CE12" s="14"/>
      <c r="CF12" s="14"/>
      <c r="CG12" s="14"/>
      <c r="CH12" s="14"/>
      <c r="CI12" s="14"/>
      <c r="CJ12" s="14"/>
      <c r="CK12" s="14"/>
      <c r="CL12" s="14"/>
      <c r="CM12" s="14"/>
      <c r="CN12" s="14"/>
      <c r="CO12" s="14"/>
      <c r="CP12" s="14"/>
      <c r="CQ12" s="14"/>
      <c r="CR12" s="14"/>
      <c r="CS12" s="14"/>
      <c r="CT12" s="14"/>
      <c r="CU12" s="14"/>
      <c r="CV12" s="14"/>
      <c r="CW12" s="14"/>
      <c r="CX12" s="14"/>
      <c r="CY12" s="14"/>
      <c r="CZ12" s="14"/>
      <c r="DA12" s="14"/>
      <c r="DB12" s="14"/>
      <c r="DC12" s="14"/>
      <c r="DD12" s="14"/>
      <c r="DE12" s="14"/>
      <c r="DF12" s="14"/>
      <c r="DG12" s="14"/>
      <c r="DH12" s="14"/>
      <c r="DI12" s="14"/>
    </row>
    <row r="13" spans="1:113" s="15" customFormat="1" ht="15" customHeight="1" x14ac:dyDescent="0.25">
      <c r="A13" s="13" t="s">
        <v>29</v>
      </c>
      <c r="B13" s="13"/>
      <c r="C13" s="13"/>
      <c r="D13" s="13"/>
      <c r="E13" s="13"/>
      <c r="F13" s="13"/>
      <c r="G13" s="13"/>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c r="CC13" s="14"/>
      <c r="CD13" s="14"/>
      <c r="CE13" s="14"/>
      <c r="CF13" s="14"/>
      <c r="CG13" s="14"/>
      <c r="CH13" s="14"/>
      <c r="CI13" s="14"/>
      <c r="CJ13" s="14"/>
      <c r="CK13" s="14"/>
      <c r="CL13" s="14"/>
      <c r="CM13" s="14"/>
      <c r="CN13" s="14"/>
      <c r="CO13" s="14"/>
      <c r="CP13" s="14"/>
      <c r="CQ13" s="14"/>
      <c r="CR13" s="14"/>
      <c r="CS13" s="14"/>
      <c r="CT13" s="14"/>
      <c r="CU13" s="14"/>
      <c r="CV13" s="14"/>
      <c r="CW13" s="14"/>
      <c r="CX13" s="14"/>
      <c r="CY13" s="14"/>
      <c r="CZ13" s="14"/>
      <c r="DA13" s="14"/>
      <c r="DB13" s="14"/>
      <c r="DC13" s="14"/>
      <c r="DD13" s="14"/>
      <c r="DE13" s="14"/>
      <c r="DF13" s="14"/>
      <c r="DG13" s="14"/>
      <c r="DH13" s="14"/>
      <c r="DI13" s="14"/>
    </row>
    <row r="14" spans="1:113" s="15" customFormat="1" ht="16.5" customHeight="1" x14ac:dyDescent="0.25">
      <c r="A14" s="13" t="s">
        <v>61</v>
      </c>
      <c r="B14" s="13"/>
      <c r="C14" s="13"/>
      <c r="D14" s="13"/>
      <c r="E14" s="13"/>
      <c r="F14" s="13"/>
      <c r="G14" s="13"/>
      <c r="H14" s="14"/>
      <c r="I14" s="14"/>
      <c r="J14" s="14"/>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c r="BT14" s="14"/>
      <c r="BU14" s="14"/>
      <c r="BV14" s="14"/>
      <c r="BW14" s="14"/>
      <c r="BX14" s="14"/>
      <c r="BY14" s="14"/>
      <c r="BZ14" s="14"/>
      <c r="CA14" s="14"/>
      <c r="CB14" s="14"/>
      <c r="CC14" s="14"/>
      <c r="CD14" s="14"/>
      <c r="CE14" s="14"/>
      <c r="CF14" s="14"/>
      <c r="CG14" s="14"/>
      <c r="CH14" s="14"/>
      <c r="CI14" s="14"/>
      <c r="CJ14" s="14"/>
      <c r="CK14" s="14"/>
      <c r="CL14" s="14"/>
      <c r="CM14" s="14"/>
      <c r="CN14" s="14"/>
      <c r="CO14" s="14"/>
      <c r="CP14" s="14"/>
      <c r="CQ14" s="14"/>
      <c r="CR14" s="14"/>
      <c r="CS14" s="14"/>
      <c r="CT14" s="14"/>
      <c r="CU14" s="14"/>
      <c r="CV14" s="14"/>
      <c r="CW14" s="14"/>
      <c r="CX14" s="14"/>
      <c r="CY14" s="14"/>
      <c r="CZ14" s="14"/>
      <c r="DA14" s="14"/>
      <c r="DB14" s="14"/>
      <c r="DC14" s="14"/>
      <c r="DD14" s="14"/>
      <c r="DE14" s="14"/>
      <c r="DF14" s="14"/>
      <c r="DG14" s="14"/>
      <c r="DH14" s="14"/>
      <c r="DI14" s="14"/>
    </row>
    <row r="15" spans="1:113" s="15" customFormat="1" ht="15" customHeight="1" x14ac:dyDescent="0.25">
      <c r="A15" s="141" t="s">
        <v>87</v>
      </c>
      <c r="B15" s="141"/>
      <c r="C15" s="141"/>
      <c r="D15" s="141"/>
      <c r="E15" s="141"/>
      <c r="F15" s="141"/>
      <c r="G15" s="13"/>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c r="BT15" s="14"/>
      <c r="BU15" s="14"/>
      <c r="BV15" s="14"/>
      <c r="BW15" s="14"/>
      <c r="BX15" s="14"/>
      <c r="BY15" s="14"/>
      <c r="BZ15" s="14"/>
      <c r="CA15" s="14"/>
      <c r="CB15" s="14"/>
      <c r="CC15" s="14"/>
      <c r="CD15" s="14"/>
      <c r="CE15" s="14"/>
      <c r="CF15" s="14"/>
      <c r="CG15" s="14"/>
      <c r="CH15" s="14"/>
      <c r="CI15" s="14"/>
      <c r="CJ15" s="14"/>
      <c r="CK15" s="14"/>
      <c r="CL15" s="14"/>
      <c r="CM15" s="14"/>
      <c r="CN15" s="14"/>
      <c r="CO15" s="14"/>
      <c r="CP15" s="14"/>
      <c r="CQ15" s="14"/>
      <c r="CR15" s="14"/>
      <c r="CS15" s="14"/>
      <c r="CT15" s="14"/>
      <c r="CU15" s="14"/>
      <c r="CV15" s="14"/>
      <c r="CW15" s="14"/>
      <c r="CX15" s="14"/>
      <c r="CY15" s="14"/>
      <c r="CZ15" s="14"/>
      <c r="DA15" s="14"/>
      <c r="DB15" s="14"/>
      <c r="DC15" s="14"/>
      <c r="DD15" s="14"/>
      <c r="DE15" s="14"/>
      <c r="DF15" s="14"/>
      <c r="DG15" s="14"/>
      <c r="DH15" s="14"/>
      <c r="DI15" s="14"/>
    </row>
    <row r="16" spans="1:113" s="15" customFormat="1" ht="15" customHeight="1" x14ac:dyDescent="0.25">
      <c r="A16" s="65" t="s">
        <v>88</v>
      </c>
      <c r="B16" s="65"/>
      <c r="C16" s="65"/>
      <c r="D16" s="65"/>
      <c r="E16" s="65"/>
      <c r="F16" s="65"/>
      <c r="G16" s="13"/>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c r="CV16" s="14"/>
      <c r="CW16" s="14"/>
      <c r="CX16" s="14"/>
      <c r="CY16" s="14"/>
      <c r="CZ16" s="14"/>
      <c r="DA16" s="14"/>
      <c r="DB16" s="14"/>
      <c r="DC16" s="14"/>
      <c r="DD16" s="14"/>
      <c r="DE16" s="14"/>
      <c r="DF16" s="14"/>
      <c r="DG16" s="14"/>
      <c r="DH16" s="14"/>
      <c r="DI16" s="14"/>
    </row>
    <row r="18" spans="1:6" ht="15.75" x14ac:dyDescent="0.25">
      <c r="A18" s="39" t="s">
        <v>7</v>
      </c>
      <c r="B18" s="39"/>
    </row>
    <row r="19" spans="1:6" ht="63" x14ac:dyDescent="0.25">
      <c r="A19" s="18" t="s">
        <v>0</v>
      </c>
      <c r="B19" s="19" t="s">
        <v>56</v>
      </c>
      <c r="C19" s="19" t="s">
        <v>1</v>
      </c>
      <c r="D19" s="19" t="s">
        <v>10</v>
      </c>
      <c r="E19" s="19" t="s">
        <v>73</v>
      </c>
    </row>
    <row r="20" spans="1:6" ht="28.5" x14ac:dyDescent="0.25">
      <c r="A20" s="40" t="s">
        <v>33</v>
      </c>
      <c r="B20" s="5">
        <v>286267.84999999998</v>
      </c>
      <c r="C20" s="41">
        <f>B20*0.14</f>
        <v>40077.499000000003</v>
      </c>
      <c r="D20" s="41">
        <f>SUM(B20:C20)</f>
        <v>326345.34899999999</v>
      </c>
      <c r="E20" s="50"/>
    </row>
    <row r="21" spans="1:6" x14ac:dyDescent="0.25">
      <c r="A21" s="42"/>
      <c r="B21" s="42"/>
      <c r="C21" s="43"/>
      <c r="D21" s="43"/>
      <c r="E21" s="43"/>
    </row>
    <row r="22" spans="1:6" ht="15.75" x14ac:dyDescent="0.25">
      <c r="A22" s="44" t="s">
        <v>11</v>
      </c>
      <c r="B22" s="44"/>
      <c r="C22" s="43"/>
      <c r="D22" s="43"/>
      <c r="E22" s="43"/>
    </row>
    <row r="23" spans="1:6" ht="31.5" x14ac:dyDescent="0.25">
      <c r="A23" s="18" t="s">
        <v>0</v>
      </c>
      <c r="B23" s="19" t="s">
        <v>71</v>
      </c>
      <c r="C23" s="19" t="s">
        <v>1</v>
      </c>
      <c r="D23" s="19" t="s">
        <v>10</v>
      </c>
    </row>
    <row r="24" spans="1:6" ht="15.75" x14ac:dyDescent="0.25">
      <c r="A24" s="20" t="s">
        <v>4</v>
      </c>
      <c r="B24" s="5">
        <f>950*3*20</f>
        <v>57000</v>
      </c>
      <c r="C24" s="41">
        <f>B24*0.14</f>
        <v>7980.0000000000009</v>
      </c>
      <c r="D24" s="41">
        <f>SUM(B24:C24)</f>
        <v>64980</v>
      </c>
    </row>
    <row r="25" spans="1:6" ht="15.75" x14ac:dyDescent="0.25">
      <c r="A25" s="20" t="s">
        <v>5</v>
      </c>
      <c r="B25" s="5">
        <f>950*2*20</f>
        <v>38000</v>
      </c>
      <c r="C25" s="41">
        <f>B25*0.14</f>
        <v>5320.0000000000009</v>
      </c>
      <c r="D25" s="41">
        <f>SUM(B25:C25)</f>
        <v>43320</v>
      </c>
    </row>
    <row r="26" spans="1:6" x14ac:dyDescent="0.25">
      <c r="A26" s="45"/>
      <c r="B26" s="45"/>
    </row>
    <row r="27" spans="1:6" ht="15.75" x14ac:dyDescent="0.25">
      <c r="A27" s="46" t="s">
        <v>8</v>
      </c>
      <c r="B27" s="46"/>
      <c r="C27" s="9"/>
      <c r="D27" s="9"/>
    </row>
    <row r="28" spans="1:6" ht="15.75" x14ac:dyDescent="0.25">
      <c r="A28" s="18" t="s">
        <v>0</v>
      </c>
      <c r="B28" s="19" t="s">
        <v>55</v>
      </c>
      <c r="C28" s="19" t="s">
        <v>1</v>
      </c>
      <c r="D28" s="19" t="s">
        <v>10</v>
      </c>
    </row>
    <row r="29" spans="1:6" ht="15.75" x14ac:dyDescent="0.25">
      <c r="A29" s="47" t="s">
        <v>54</v>
      </c>
      <c r="B29" s="5">
        <v>182746.85</v>
      </c>
      <c r="C29" s="41">
        <f>B29*0.14</f>
        <v>25584.559000000005</v>
      </c>
      <c r="D29" s="41">
        <f>SUM(B29:C29)</f>
        <v>208331.40900000001</v>
      </c>
    </row>
    <row r="31" spans="1:6" s="9" customFormat="1" x14ac:dyDescent="0.25">
      <c r="A31" s="28"/>
      <c r="B31" s="28"/>
      <c r="C31" s="28"/>
      <c r="D31" s="28"/>
      <c r="E31" s="28"/>
      <c r="F31" s="28"/>
    </row>
    <row r="32" spans="1:6" s="9" customFormat="1" x14ac:dyDescent="0.25">
      <c r="A32" s="142" t="s">
        <v>59</v>
      </c>
      <c r="B32" s="142"/>
      <c r="C32" s="142"/>
      <c r="D32" s="142"/>
      <c r="E32" s="142"/>
      <c r="F32" s="28"/>
    </row>
    <row r="33" spans="1:6" s="9" customFormat="1" x14ac:dyDescent="0.25">
      <c r="A33" s="28"/>
      <c r="B33" s="28"/>
      <c r="C33" s="28"/>
      <c r="D33" s="28"/>
      <c r="E33" s="28"/>
      <c r="F33" s="28"/>
    </row>
    <row r="34" spans="1:6" s="9" customFormat="1" ht="33" x14ac:dyDescent="0.2">
      <c r="A34" s="30" t="s">
        <v>13</v>
      </c>
      <c r="B34" s="30" t="s">
        <v>14</v>
      </c>
      <c r="C34" s="31" t="s">
        <v>15</v>
      </c>
    </row>
    <row r="35" spans="1:6" s="9" customFormat="1" ht="16.5" x14ac:dyDescent="0.2">
      <c r="A35" s="32" t="s">
        <v>16</v>
      </c>
      <c r="B35" s="33">
        <v>0.2</v>
      </c>
      <c r="C35" s="32" t="s">
        <v>17</v>
      </c>
    </row>
    <row r="36" spans="1:6" s="9" customFormat="1" ht="16.5" x14ac:dyDescent="0.2">
      <c r="A36" s="32" t="s">
        <v>18</v>
      </c>
      <c r="B36" s="33">
        <v>0.2</v>
      </c>
      <c r="C36" s="32" t="s">
        <v>19</v>
      </c>
    </row>
    <row r="37" spans="1:6" s="9" customFormat="1" ht="16.5" x14ac:dyDescent="0.2">
      <c r="A37" s="32" t="s">
        <v>20</v>
      </c>
      <c r="B37" s="33">
        <v>0.2</v>
      </c>
      <c r="C37" s="32" t="s">
        <v>19</v>
      </c>
    </row>
    <row r="38" spans="1:6" s="9" customFormat="1" ht="16.5" x14ac:dyDescent="0.2">
      <c r="A38" s="32" t="s">
        <v>57</v>
      </c>
      <c r="B38" s="33">
        <v>0.2</v>
      </c>
      <c r="C38" s="32" t="s">
        <v>19</v>
      </c>
    </row>
    <row r="39" spans="1:6" s="9" customFormat="1" ht="16.5" x14ac:dyDescent="0.2">
      <c r="A39" s="32" t="s">
        <v>30</v>
      </c>
      <c r="B39" s="33">
        <v>0.2</v>
      </c>
      <c r="C39" s="32" t="s">
        <v>19</v>
      </c>
    </row>
    <row r="40" spans="1:6" s="9" customFormat="1" ht="16.5" x14ac:dyDescent="0.2">
      <c r="A40" s="34" t="s">
        <v>2</v>
      </c>
      <c r="B40" s="33">
        <v>1</v>
      </c>
      <c r="C40" s="32"/>
    </row>
    <row r="41" spans="1:6" s="9" customFormat="1" ht="16.5" x14ac:dyDescent="0.3">
      <c r="A41" s="36"/>
      <c r="B41" s="36"/>
      <c r="C41" s="36"/>
    </row>
    <row r="42" spans="1:6" s="9" customFormat="1" ht="16.5" x14ac:dyDescent="0.3">
      <c r="A42" s="35" t="s">
        <v>58</v>
      </c>
      <c r="B42" s="35"/>
      <c r="C42" s="36"/>
    </row>
    <row r="43" spans="1:6" s="9" customFormat="1" ht="33" x14ac:dyDescent="0.2">
      <c r="A43" s="30" t="s">
        <v>21</v>
      </c>
      <c r="B43" s="30" t="s">
        <v>14</v>
      </c>
      <c r="C43" s="31" t="s">
        <v>15</v>
      </c>
    </row>
    <row r="44" spans="1:6" s="9" customFormat="1" ht="17.25" thickBot="1" x14ac:dyDescent="0.25">
      <c r="A44" s="4" t="s">
        <v>16</v>
      </c>
      <c r="B44" s="95">
        <v>0.56000000000000005</v>
      </c>
      <c r="C44" s="4" t="s">
        <v>19</v>
      </c>
    </row>
    <row r="45" spans="1:6" s="9" customFormat="1" ht="17.25" thickBot="1" x14ac:dyDescent="0.25">
      <c r="A45" s="4" t="s">
        <v>18</v>
      </c>
      <c r="B45" s="95">
        <v>0.02</v>
      </c>
      <c r="C45" s="4" t="s">
        <v>19</v>
      </c>
    </row>
    <row r="46" spans="1:6" s="9" customFormat="1" ht="17.25" thickBot="1" x14ac:dyDescent="0.25">
      <c r="A46" s="4" t="s">
        <v>20</v>
      </c>
      <c r="B46" s="95">
        <v>0.11</v>
      </c>
      <c r="C46" s="4" t="s">
        <v>19</v>
      </c>
    </row>
    <row r="47" spans="1:6" s="9" customFormat="1" ht="17.25" thickBot="1" x14ac:dyDescent="0.25">
      <c r="A47" s="4" t="s">
        <v>57</v>
      </c>
      <c r="B47" s="96" t="s">
        <v>97</v>
      </c>
      <c r="C47" s="4" t="s">
        <v>19</v>
      </c>
    </row>
    <row r="48" spans="1:6" s="9" customFormat="1" ht="17.25" thickBot="1" x14ac:dyDescent="0.25">
      <c r="A48" s="4" t="s">
        <v>30</v>
      </c>
      <c r="B48" s="95">
        <v>0.31</v>
      </c>
      <c r="C48" s="4" t="s">
        <v>19</v>
      </c>
    </row>
    <row r="49" spans="1:5" s="9" customFormat="1" ht="16.5" x14ac:dyDescent="0.2">
      <c r="A49" s="37" t="s">
        <v>2</v>
      </c>
      <c r="B49" s="3"/>
      <c r="C49" s="4"/>
    </row>
    <row r="50" spans="1:5" s="9" customFormat="1" x14ac:dyDescent="0.25">
      <c r="A50" s="14"/>
      <c r="B50" s="14"/>
      <c r="C50" s="14"/>
      <c r="D50" s="14"/>
      <c r="E50" s="48"/>
    </row>
    <row r="51" spans="1:5" s="49" customFormat="1" x14ac:dyDescent="0.25">
      <c r="A51" s="14"/>
      <c r="B51" s="14"/>
      <c r="C51" s="14"/>
      <c r="D51" s="14"/>
    </row>
  </sheetData>
  <mergeCells count="4">
    <mergeCell ref="A1:E1"/>
    <mergeCell ref="A12:E12"/>
    <mergeCell ref="A15:F15"/>
    <mergeCell ref="A32:E3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J73"/>
  <sheetViews>
    <sheetView topLeftCell="A18" workbookViewId="0">
      <selection activeCell="F57" sqref="F57"/>
    </sheetView>
  </sheetViews>
  <sheetFormatPr defaultRowHeight="14.25" x14ac:dyDescent="0.2"/>
  <cols>
    <col min="1" max="1" width="54.140625" style="9" customWidth="1"/>
    <col min="2" max="2" width="16.7109375" style="9" hidden="1" customWidth="1"/>
    <col min="3" max="4" width="16.7109375" style="9" customWidth="1"/>
    <col min="5" max="5" width="15.28515625" style="9" customWidth="1"/>
    <col min="6" max="6" width="19.85546875" style="9" customWidth="1"/>
    <col min="7" max="7" width="26.140625" style="9" customWidth="1"/>
    <col min="8" max="8" width="18.28515625" style="9" customWidth="1"/>
    <col min="9" max="16384" width="9.140625" style="9"/>
  </cols>
  <sheetData>
    <row r="1" spans="1:114" ht="23.25" x14ac:dyDescent="0.35">
      <c r="A1" s="8" t="s">
        <v>6</v>
      </c>
      <c r="B1" s="8"/>
      <c r="C1" s="8"/>
      <c r="D1" s="8"/>
    </row>
    <row r="3" spans="1:114" ht="15" x14ac:dyDescent="0.2">
      <c r="A3" s="10" t="s">
        <v>3</v>
      </c>
      <c r="B3" s="10"/>
      <c r="C3" s="10"/>
      <c r="D3" s="10"/>
    </row>
    <row r="4" spans="1:114" x14ac:dyDescent="0.2">
      <c r="A4" s="11" t="s">
        <v>27</v>
      </c>
      <c r="B4" s="11"/>
      <c r="C4" s="11"/>
      <c r="D4" s="11"/>
    </row>
    <row r="5" spans="1:114" ht="27.75" customHeight="1" x14ac:dyDescent="0.2">
      <c r="A5" s="141" t="s">
        <v>63</v>
      </c>
      <c r="B5" s="141"/>
      <c r="C5" s="141"/>
      <c r="D5" s="141"/>
      <c r="E5" s="141"/>
      <c r="F5" s="141"/>
      <c r="G5" s="141"/>
      <c r="H5" s="141"/>
    </row>
    <row r="6" spans="1:114" x14ac:dyDescent="0.2">
      <c r="A6" s="11" t="s">
        <v>67</v>
      </c>
      <c r="B6" s="11"/>
      <c r="C6" s="11"/>
      <c r="D6" s="11"/>
    </row>
    <row r="7" spans="1:114" x14ac:dyDescent="0.2">
      <c r="A7" s="11" t="s">
        <v>48</v>
      </c>
      <c r="B7" s="11"/>
      <c r="C7" s="11"/>
      <c r="D7" s="11"/>
    </row>
    <row r="8" spans="1:114" x14ac:dyDescent="0.2">
      <c r="A8" s="11" t="s">
        <v>49</v>
      </c>
      <c r="B8" s="11"/>
      <c r="C8" s="11"/>
      <c r="D8" s="11"/>
    </row>
    <row r="9" spans="1:114" s="14" customFormat="1" ht="15" x14ac:dyDescent="0.25">
      <c r="A9" s="13" t="s">
        <v>76</v>
      </c>
      <c r="B9" s="13"/>
    </row>
    <row r="10" spans="1:114" s="15" customFormat="1" ht="15" customHeight="1" x14ac:dyDescent="0.25">
      <c r="A10" s="13" t="s">
        <v>74</v>
      </c>
      <c r="B10" s="13"/>
      <c r="C10" s="13"/>
      <c r="D10" s="13"/>
      <c r="E10" s="13"/>
      <c r="F10" s="13"/>
      <c r="G10" s="13"/>
      <c r="H10" s="13"/>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c r="AY10" s="14"/>
      <c r="AZ10" s="14"/>
      <c r="BA10" s="14"/>
      <c r="BB10" s="14"/>
      <c r="BC10" s="14"/>
      <c r="BD10" s="14"/>
      <c r="BE10" s="14"/>
      <c r="BF10" s="14"/>
      <c r="BG10" s="14"/>
      <c r="BH10" s="14"/>
      <c r="BI10" s="14"/>
      <c r="BJ10" s="14"/>
      <c r="BK10" s="14"/>
      <c r="BL10" s="14"/>
      <c r="BM10" s="14"/>
      <c r="BN10" s="14"/>
      <c r="BO10" s="14"/>
      <c r="BP10" s="14"/>
      <c r="BQ10" s="14"/>
      <c r="BR10" s="14"/>
      <c r="BS10" s="14"/>
      <c r="BT10" s="14"/>
      <c r="BU10" s="14"/>
      <c r="BV10" s="14"/>
      <c r="BW10" s="14"/>
      <c r="BX10" s="14"/>
      <c r="BY10" s="14"/>
      <c r="BZ10" s="14"/>
      <c r="CA10" s="14"/>
      <c r="CB10" s="14"/>
      <c r="CC10" s="14"/>
      <c r="CD10" s="14"/>
      <c r="CE10" s="14"/>
      <c r="CF10" s="14"/>
      <c r="CG10" s="14"/>
      <c r="CH10" s="14"/>
      <c r="CI10" s="14"/>
      <c r="CJ10" s="14"/>
      <c r="CK10" s="14"/>
      <c r="CL10" s="14"/>
      <c r="CM10" s="14"/>
      <c r="CN10" s="14"/>
      <c r="CO10" s="14"/>
      <c r="CP10" s="14"/>
      <c r="CQ10" s="14"/>
      <c r="CR10" s="14"/>
      <c r="CS10" s="14"/>
      <c r="CT10" s="14"/>
      <c r="CU10" s="14"/>
      <c r="CV10" s="14"/>
      <c r="CW10" s="14"/>
      <c r="CX10" s="14"/>
      <c r="CY10" s="14"/>
      <c r="CZ10" s="14"/>
      <c r="DA10" s="14"/>
      <c r="DB10" s="14"/>
      <c r="DC10" s="14"/>
      <c r="DD10" s="14"/>
      <c r="DE10" s="14"/>
      <c r="DF10" s="14"/>
      <c r="DG10" s="14"/>
      <c r="DH10" s="14"/>
      <c r="DI10" s="14"/>
      <c r="DJ10" s="14"/>
    </row>
    <row r="11" spans="1:114" s="15" customFormat="1" ht="15" customHeight="1" x14ac:dyDescent="0.25">
      <c r="A11" s="13" t="s">
        <v>75</v>
      </c>
      <c r="B11" s="13"/>
      <c r="C11" s="13"/>
      <c r="D11" s="13"/>
      <c r="E11" s="13"/>
      <c r="F11" s="13"/>
      <c r="G11" s="13"/>
      <c r="H11" s="13"/>
      <c r="I11" s="14"/>
      <c r="J11" s="1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c r="BT11" s="14"/>
      <c r="BU11" s="14"/>
      <c r="BV11" s="14"/>
      <c r="BW11" s="14"/>
      <c r="BX11" s="14"/>
      <c r="BY11" s="14"/>
      <c r="BZ11" s="14"/>
      <c r="CA11" s="14"/>
      <c r="CB11" s="14"/>
      <c r="CC11" s="14"/>
      <c r="CD11" s="14"/>
      <c r="CE11" s="14"/>
      <c r="CF11" s="14"/>
      <c r="CG11" s="14"/>
      <c r="CH11" s="14"/>
      <c r="CI11" s="14"/>
      <c r="CJ11" s="14"/>
      <c r="CK11" s="14"/>
      <c r="CL11" s="14"/>
      <c r="CM11" s="14"/>
      <c r="CN11" s="14"/>
      <c r="CO11" s="14"/>
      <c r="CP11" s="14"/>
      <c r="CQ11" s="14"/>
      <c r="CR11" s="14"/>
      <c r="CS11" s="14"/>
      <c r="CT11" s="14"/>
      <c r="CU11" s="14"/>
      <c r="CV11" s="14"/>
      <c r="CW11" s="14"/>
      <c r="CX11" s="14"/>
      <c r="CY11" s="14"/>
      <c r="CZ11" s="14"/>
      <c r="DA11" s="14"/>
      <c r="DB11" s="14"/>
      <c r="DC11" s="14"/>
      <c r="DD11" s="14"/>
      <c r="DE11" s="14"/>
      <c r="DF11" s="14"/>
      <c r="DG11" s="14"/>
      <c r="DH11" s="14"/>
      <c r="DI11" s="14"/>
      <c r="DJ11" s="14"/>
    </row>
    <row r="12" spans="1:114" s="15" customFormat="1" ht="34.5" customHeight="1" x14ac:dyDescent="0.25">
      <c r="A12" s="140" t="s">
        <v>60</v>
      </c>
      <c r="B12" s="140"/>
      <c r="C12" s="143"/>
      <c r="D12" s="143"/>
      <c r="E12" s="143"/>
      <c r="F12" s="143"/>
      <c r="G12" s="13"/>
      <c r="H12" s="13"/>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c r="BT12" s="14"/>
      <c r="BU12" s="14"/>
      <c r="BV12" s="14"/>
      <c r="BW12" s="14"/>
      <c r="BX12" s="14"/>
      <c r="BY12" s="14"/>
      <c r="BZ12" s="14"/>
      <c r="CA12" s="14"/>
      <c r="CB12" s="14"/>
      <c r="CC12" s="14"/>
      <c r="CD12" s="14"/>
      <c r="CE12" s="14"/>
      <c r="CF12" s="14"/>
      <c r="CG12" s="14"/>
      <c r="CH12" s="14"/>
      <c r="CI12" s="14"/>
      <c r="CJ12" s="14"/>
      <c r="CK12" s="14"/>
      <c r="CL12" s="14"/>
      <c r="CM12" s="14"/>
      <c r="CN12" s="14"/>
      <c r="CO12" s="14"/>
      <c r="CP12" s="14"/>
      <c r="CQ12" s="14"/>
      <c r="CR12" s="14"/>
      <c r="CS12" s="14"/>
      <c r="CT12" s="14"/>
      <c r="CU12" s="14"/>
      <c r="CV12" s="14"/>
      <c r="CW12" s="14"/>
      <c r="CX12" s="14"/>
      <c r="CY12" s="14"/>
      <c r="CZ12" s="14"/>
      <c r="DA12" s="14"/>
      <c r="DB12" s="14"/>
      <c r="DC12" s="14"/>
      <c r="DD12" s="14"/>
      <c r="DE12" s="14"/>
      <c r="DF12" s="14"/>
      <c r="DG12" s="14"/>
      <c r="DH12" s="14"/>
      <c r="DI12" s="14"/>
      <c r="DJ12" s="14"/>
    </row>
    <row r="13" spans="1:114" s="15" customFormat="1" ht="17.25" customHeight="1" x14ac:dyDescent="0.25">
      <c r="A13" s="140" t="s">
        <v>86</v>
      </c>
      <c r="B13" s="140"/>
      <c r="C13" s="140"/>
      <c r="D13" s="140"/>
      <c r="E13" s="140"/>
      <c r="F13" s="140"/>
      <c r="G13" s="140"/>
      <c r="H13" s="13"/>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c r="CC13" s="14"/>
      <c r="CD13" s="14"/>
      <c r="CE13" s="14"/>
      <c r="CF13" s="14"/>
      <c r="CG13" s="14"/>
      <c r="CH13" s="14"/>
      <c r="CI13" s="14"/>
      <c r="CJ13" s="14"/>
      <c r="CK13" s="14"/>
      <c r="CL13" s="14"/>
      <c r="CM13" s="14"/>
      <c r="CN13" s="14"/>
      <c r="CO13" s="14"/>
      <c r="CP13" s="14"/>
      <c r="CQ13" s="14"/>
      <c r="CR13" s="14"/>
      <c r="CS13" s="14"/>
      <c r="CT13" s="14"/>
      <c r="CU13" s="14"/>
      <c r="CV13" s="14"/>
      <c r="CW13" s="14"/>
      <c r="CX13" s="14"/>
      <c r="CY13" s="14"/>
      <c r="CZ13" s="14"/>
      <c r="DA13" s="14"/>
      <c r="DB13" s="14"/>
      <c r="DC13" s="14"/>
      <c r="DD13" s="14"/>
      <c r="DE13" s="14"/>
      <c r="DF13" s="14"/>
      <c r="DG13" s="14"/>
      <c r="DH13" s="14"/>
      <c r="DI13" s="14"/>
      <c r="DJ13" s="14"/>
    </row>
    <row r="14" spans="1:114" ht="21" customHeight="1" x14ac:dyDescent="0.2">
      <c r="A14" s="11"/>
      <c r="B14" s="11"/>
      <c r="C14" s="11"/>
      <c r="D14" s="11"/>
    </row>
    <row r="15" spans="1:114" ht="15" hidden="1" x14ac:dyDescent="0.2">
      <c r="A15" s="16" t="s">
        <v>34</v>
      </c>
      <c r="B15" s="16"/>
      <c r="C15" s="16"/>
      <c r="D15" s="16"/>
      <c r="E15" s="17"/>
      <c r="F15" s="17"/>
      <c r="G15" s="17"/>
      <c r="H15" s="17"/>
    </row>
    <row r="16" spans="1:114" ht="47.25" hidden="1" x14ac:dyDescent="0.2">
      <c r="A16" s="18" t="s">
        <v>0</v>
      </c>
      <c r="B16" s="18" t="s">
        <v>36</v>
      </c>
      <c r="C16" s="18"/>
      <c r="D16" s="18"/>
      <c r="E16" s="18" t="s">
        <v>32</v>
      </c>
      <c r="F16" s="19" t="s">
        <v>47</v>
      </c>
      <c r="G16" s="19" t="s">
        <v>1</v>
      </c>
      <c r="H16" s="19" t="s">
        <v>42</v>
      </c>
    </row>
    <row r="17" spans="1:8" x14ac:dyDescent="0.2">
      <c r="A17" s="20" t="s">
        <v>35</v>
      </c>
      <c r="B17" s="21">
        <v>7</v>
      </c>
      <c r="C17" s="21"/>
      <c r="D17" s="21"/>
      <c r="E17" s="21">
        <f>B17*20</f>
        <v>140</v>
      </c>
      <c r="F17" s="51"/>
      <c r="G17" s="51"/>
      <c r="H17" s="51"/>
    </row>
    <row r="18" spans="1:8" x14ac:dyDescent="0.2">
      <c r="A18" s="20" t="s">
        <v>37</v>
      </c>
      <c r="B18" s="21">
        <v>4</v>
      </c>
      <c r="C18" s="21"/>
      <c r="D18" s="21"/>
      <c r="E18" s="21">
        <f>B18*20</f>
        <v>80</v>
      </c>
      <c r="F18" s="51"/>
      <c r="G18" s="51"/>
      <c r="H18" s="51"/>
    </row>
    <row r="19" spans="1:8" x14ac:dyDescent="0.2">
      <c r="A19" s="52" t="s">
        <v>38</v>
      </c>
      <c r="B19" s="23">
        <f>B17+B18</f>
        <v>11</v>
      </c>
      <c r="C19" s="23"/>
      <c r="D19" s="23"/>
      <c r="E19" s="23">
        <f>E17+E18</f>
        <v>220</v>
      </c>
      <c r="F19" s="52"/>
      <c r="G19" s="52"/>
      <c r="H19" s="52"/>
    </row>
    <row r="20" spans="1:8" x14ac:dyDescent="0.2">
      <c r="A20" s="25"/>
      <c r="B20" s="26"/>
      <c r="C20" s="26"/>
      <c r="D20" s="26"/>
      <c r="E20" s="26"/>
      <c r="F20" s="25"/>
      <c r="G20" s="25"/>
      <c r="H20" s="25"/>
    </row>
    <row r="21" spans="1:8" ht="15" x14ac:dyDescent="0.2">
      <c r="A21" s="16" t="s">
        <v>39</v>
      </c>
      <c r="B21" s="16"/>
      <c r="C21" s="16"/>
      <c r="D21" s="16"/>
      <c r="E21" s="17"/>
      <c r="F21" s="17"/>
      <c r="G21" s="17"/>
      <c r="H21" s="17"/>
    </row>
    <row r="22" spans="1:8" ht="47.25" x14ac:dyDescent="0.2">
      <c r="A22" s="18" t="s">
        <v>0</v>
      </c>
      <c r="B22" s="18" t="s">
        <v>36</v>
      </c>
      <c r="C22" s="18"/>
      <c r="D22" s="18"/>
      <c r="E22" s="18" t="s">
        <v>32</v>
      </c>
      <c r="F22" s="19" t="s">
        <v>47</v>
      </c>
      <c r="G22" s="19" t="s">
        <v>1</v>
      </c>
      <c r="H22" s="19" t="s">
        <v>42</v>
      </c>
    </row>
    <row r="23" spans="1:8" x14ac:dyDescent="0.2">
      <c r="A23" s="20" t="s">
        <v>35</v>
      </c>
      <c r="B23" s="21">
        <v>7</v>
      </c>
      <c r="C23" s="21"/>
      <c r="D23" s="21"/>
      <c r="E23" s="21">
        <f>B23*20</f>
        <v>140</v>
      </c>
      <c r="F23" s="51"/>
      <c r="G23" s="51"/>
      <c r="H23" s="51"/>
    </row>
    <row r="24" spans="1:8" x14ac:dyDescent="0.2">
      <c r="A24" s="20" t="s">
        <v>37</v>
      </c>
      <c r="B24" s="21">
        <v>4</v>
      </c>
      <c r="C24" s="21"/>
      <c r="D24" s="21"/>
      <c r="E24" s="21">
        <f>B24*20</f>
        <v>80</v>
      </c>
      <c r="F24" s="51"/>
      <c r="G24" s="51"/>
      <c r="H24" s="51"/>
    </row>
    <row r="25" spans="1:8" x14ac:dyDescent="0.2">
      <c r="A25" s="52" t="s">
        <v>38</v>
      </c>
      <c r="B25" s="23">
        <f>B23+B24</f>
        <v>11</v>
      </c>
      <c r="C25" s="23"/>
      <c r="D25" s="23"/>
      <c r="E25" s="23">
        <f>E23+E24</f>
        <v>220</v>
      </c>
      <c r="F25" s="52"/>
      <c r="G25" s="52"/>
      <c r="H25" s="52"/>
    </row>
    <row r="26" spans="1:8" x14ac:dyDescent="0.2">
      <c r="A26" s="25"/>
      <c r="B26" s="26"/>
      <c r="C26" s="26"/>
      <c r="D26" s="26"/>
      <c r="E26" s="26"/>
      <c r="F26" s="25"/>
      <c r="G26" s="25"/>
      <c r="H26" s="25"/>
    </row>
    <row r="27" spans="1:8" ht="15" x14ac:dyDescent="0.2">
      <c r="A27" s="16" t="s">
        <v>40</v>
      </c>
      <c r="B27" s="16"/>
      <c r="C27" s="16"/>
      <c r="D27" s="16"/>
      <c r="E27" s="17"/>
      <c r="F27" s="17"/>
      <c r="G27" s="17"/>
      <c r="H27" s="17"/>
    </row>
    <row r="28" spans="1:8" ht="47.25" x14ac:dyDescent="0.2">
      <c r="A28" s="18" t="s">
        <v>0</v>
      </c>
      <c r="B28" s="18" t="s">
        <v>36</v>
      </c>
      <c r="C28" s="18"/>
      <c r="D28" s="18"/>
      <c r="E28" s="18" t="s">
        <v>32</v>
      </c>
      <c r="F28" s="19" t="s">
        <v>47</v>
      </c>
      <c r="G28" s="19" t="s">
        <v>1</v>
      </c>
      <c r="H28" s="19" t="s">
        <v>42</v>
      </c>
    </row>
    <row r="29" spans="1:8" x14ac:dyDescent="0.2">
      <c r="A29" s="20" t="s">
        <v>35</v>
      </c>
      <c r="B29" s="21">
        <v>5</v>
      </c>
      <c r="C29" s="21"/>
      <c r="D29" s="21"/>
      <c r="E29" s="21">
        <f>B29*20</f>
        <v>100</v>
      </c>
      <c r="F29" s="51"/>
      <c r="G29" s="51"/>
      <c r="H29" s="51"/>
    </row>
    <row r="30" spans="1:8" x14ac:dyDescent="0.2">
      <c r="A30" s="20" t="s">
        <v>37</v>
      </c>
      <c r="B30" s="21">
        <v>3</v>
      </c>
      <c r="C30" s="21"/>
      <c r="D30" s="21"/>
      <c r="E30" s="21">
        <f>B30*20</f>
        <v>60</v>
      </c>
      <c r="F30" s="51"/>
      <c r="G30" s="51"/>
      <c r="H30" s="51"/>
    </row>
    <row r="31" spans="1:8" x14ac:dyDescent="0.2">
      <c r="A31" s="52" t="s">
        <v>38</v>
      </c>
      <c r="B31" s="23">
        <f>B29+B30</f>
        <v>8</v>
      </c>
      <c r="C31" s="23"/>
      <c r="D31" s="23"/>
      <c r="E31" s="23">
        <f>E29+E30</f>
        <v>160</v>
      </c>
      <c r="F31" s="52"/>
      <c r="G31" s="52"/>
      <c r="H31" s="52"/>
    </row>
    <row r="32" spans="1:8" x14ac:dyDescent="0.2">
      <c r="A32" s="25"/>
      <c r="B32" s="26"/>
      <c r="C32" s="26"/>
      <c r="D32" s="26"/>
      <c r="E32" s="26"/>
      <c r="F32" s="25"/>
      <c r="G32" s="25"/>
      <c r="H32" s="25"/>
    </row>
    <row r="33" spans="1:8" ht="15" x14ac:dyDescent="0.2">
      <c r="A33" s="16" t="s">
        <v>41</v>
      </c>
      <c r="B33" s="16"/>
      <c r="C33" s="16"/>
      <c r="D33" s="16"/>
      <c r="E33" s="17"/>
      <c r="F33" s="17"/>
      <c r="G33" s="17"/>
      <c r="H33" s="17"/>
    </row>
    <row r="34" spans="1:8" ht="47.25" x14ac:dyDescent="0.2">
      <c r="A34" s="18" t="s">
        <v>0</v>
      </c>
      <c r="B34" s="18" t="s">
        <v>36</v>
      </c>
      <c r="C34" s="18"/>
      <c r="D34" s="18"/>
      <c r="E34" s="18" t="s">
        <v>32</v>
      </c>
      <c r="F34" s="19" t="s">
        <v>47</v>
      </c>
      <c r="G34" s="19" t="s">
        <v>1</v>
      </c>
      <c r="H34" s="19" t="s">
        <v>42</v>
      </c>
    </row>
    <row r="35" spans="1:8" x14ac:dyDescent="0.2">
      <c r="A35" s="20" t="s">
        <v>35</v>
      </c>
      <c r="B35" s="21">
        <v>6</v>
      </c>
      <c r="C35" s="21"/>
      <c r="D35" s="21"/>
      <c r="E35" s="21">
        <f>B35*20</f>
        <v>120</v>
      </c>
      <c r="F35" s="51"/>
      <c r="G35" s="51"/>
      <c r="H35" s="51"/>
    </row>
    <row r="36" spans="1:8" x14ac:dyDescent="0.2">
      <c r="A36" s="20" t="s">
        <v>37</v>
      </c>
      <c r="B36" s="21">
        <v>3</v>
      </c>
      <c r="C36" s="21"/>
      <c r="D36" s="21"/>
      <c r="E36" s="21">
        <f>B36*20</f>
        <v>60</v>
      </c>
      <c r="F36" s="51"/>
      <c r="G36" s="51"/>
      <c r="H36" s="51"/>
    </row>
    <row r="37" spans="1:8" x14ac:dyDescent="0.2">
      <c r="A37" s="52" t="s">
        <v>38</v>
      </c>
      <c r="B37" s="23">
        <f>B35+B36</f>
        <v>9</v>
      </c>
      <c r="C37" s="23"/>
      <c r="D37" s="23"/>
      <c r="E37" s="23">
        <f>E35+E36</f>
        <v>180</v>
      </c>
      <c r="F37" s="52"/>
      <c r="G37" s="52"/>
      <c r="H37" s="52"/>
    </row>
    <row r="38" spans="1:8" x14ac:dyDescent="0.2">
      <c r="A38" s="25"/>
      <c r="B38" s="26"/>
      <c r="C38" s="26"/>
      <c r="D38" s="26"/>
      <c r="E38" s="26"/>
      <c r="F38" s="25"/>
      <c r="G38" s="25"/>
      <c r="H38" s="25"/>
    </row>
    <row r="39" spans="1:8" ht="15" x14ac:dyDescent="0.25">
      <c r="A39" s="27" t="s">
        <v>43</v>
      </c>
      <c r="B39" s="27"/>
      <c r="C39" s="27"/>
      <c r="D39" s="27"/>
    </row>
    <row r="40" spans="1:8" ht="31.5" x14ac:dyDescent="0.2">
      <c r="A40" s="18" t="s">
        <v>0</v>
      </c>
      <c r="B40" s="18" t="s">
        <v>31</v>
      </c>
      <c r="C40" s="18"/>
      <c r="D40" s="18"/>
      <c r="E40" s="18" t="s">
        <v>31</v>
      </c>
      <c r="F40" s="18" t="s">
        <v>45</v>
      </c>
      <c r="G40" s="19" t="s">
        <v>1</v>
      </c>
      <c r="H40" s="19" t="s">
        <v>10</v>
      </c>
    </row>
    <row r="41" spans="1:8" x14ac:dyDescent="0.2">
      <c r="A41" s="20" t="s">
        <v>44</v>
      </c>
      <c r="B41" s="20">
        <f>E19+E25+E31+E37</f>
        <v>780</v>
      </c>
      <c r="C41" s="20"/>
      <c r="D41" s="20"/>
      <c r="E41" s="20">
        <f>E19+E25+E31+E37</f>
        <v>780</v>
      </c>
      <c r="F41" s="51"/>
      <c r="G41" s="51"/>
      <c r="H41" s="51"/>
    </row>
    <row r="44" spans="1:8" ht="15" x14ac:dyDescent="0.2">
      <c r="A44" s="16" t="s">
        <v>52</v>
      </c>
      <c r="B44" s="16"/>
      <c r="C44" s="16"/>
      <c r="D44" s="16"/>
      <c r="E44" s="17"/>
      <c r="F44" s="17"/>
      <c r="G44" s="17"/>
      <c r="H44" s="17"/>
    </row>
    <row r="45" spans="1:8" ht="47.25" x14ac:dyDescent="0.2">
      <c r="A45" s="18" t="s">
        <v>0</v>
      </c>
      <c r="B45" s="18" t="s">
        <v>36</v>
      </c>
      <c r="C45" s="19" t="s">
        <v>66</v>
      </c>
      <c r="D45" s="19" t="s">
        <v>85</v>
      </c>
      <c r="E45" s="19" t="s">
        <v>68</v>
      </c>
      <c r="F45" s="19" t="s">
        <v>1</v>
      </c>
      <c r="G45" s="19" t="s">
        <v>42</v>
      </c>
    </row>
    <row r="46" spans="1:8" ht="15" x14ac:dyDescent="0.2">
      <c r="A46" s="20" t="s">
        <v>69</v>
      </c>
      <c r="B46" s="21">
        <v>4</v>
      </c>
      <c r="C46" s="21">
        <v>25</v>
      </c>
      <c r="D46" s="6">
        <f>750*20*3</f>
        <v>45000</v>
      </c>
      <c r="E46" s="57">
        <f>C46*D46</f>
        <v>1125000</v>
      </c>
      <c r="F46" s="58">
        <f>E46*0.14</f>
        <v>157500.00000000003</v>
      </c>
      <c r="G46" s="58">
        <f>E46+F46</f>
        <v>1282500</v>
      </c>
    </row>
    <row r="47" spans="1:8" ht="15" x14ac:dyDescent="0.2">
      <c r="A47" s="20" t="s">
        <v>37</v>
      </c>
      <c r="B47" s="21">
        <v>2</v>
      </c>
      <c r="C47" s="21">
        <v>14</v>
      </c>
      <c r="D47" s="6">
        <f>750*3*20</f>
        <v>45000</v>
      </c>
      <c r="E47" s="57">
        <f>C47*D47</f>
        <v>630000</v>
      </c>
      <c r="F47" s="58">
        <f>E47*0.14</f>
        <v>88200.000000000015</v>
      </c>
      <c r="G47" s="58">
        <f>E47+F47</f>
        <v>718200</v>
      </c>
    </row>
    <row r="48" spans="1:8" ht="15" x14ac:dyDescent="0.25">
      <c r="A48" s="22" t="s">
        <v>38</v>
      </c>
      <c r="B48" s="23">
        <f>B46+B47</f>
        <v>6</v>
      </c>
      <c r="C48" s="53"/>
      <c r="D48" s="56"/>
      <c r="E48" s="54"/>
      <c r="F48" s="55"/>
      <c r="G48" s="24">
        <f>G46+G47</f>
        <v>2000700</v>
      </c>
    </row>
    <row r="49" spans="1:8" x14ac:dyDescent="0.2">
      <c r="A49" s="25"/>
      <c r="B49" s="26"/>
      <c r="C49" s="26"/>
      <c r="D49" s="26"/>
      <c r="E49" s="26"/>
      <c r="F49" s="25"/>
      <c r="G49" s="25"/>
      <c r="H49" s="25"/>
    </row>
    <row r="50" spans="1:8" ht="15" x14ac:dyDescent="0.25">
      <c r="A50" s="27" t="s">
        <v>53</v>
      </c>
      <c r="B50" s="27"/>
      <c r="C50" s="27"/>
      <c r="D50" s="27"/>
    </row>
    <row r="51" spans="1:8" ht="31.5" x14ac:dyDescent="0.2">
      <c r="A51" s="18" t="s">
        <v>0</v>
      </c>
      <c r="B51" s="18" t="s">
        <v>31</v>
      </c>
      <c r="C51" s="18" t="s">
        <v>68</v>
      </c>
      <c r="D51" s="19" t="s">
        <v>1</v>
      </c>
      <c r="E51" s="19" t="s">
        <v>10</v>
      </c>
    </row>
    <row r="52" spans="1:8" ht="15" x14ac:dyDescent="0.2">
      <c r="A52" s="20" t="s">
        <v>44</v>
      </c>
      <c r="B52" s="20" t="e">
        <f>#REF!+#REF!+#REF!+#REF!</f>
        <v>#REF!</v>
      </c>
      <c r="C52" s="7">
        <v>173160</v>
      </c>
      <c r="D52" s="58">
        <f>C52*0.14</f>
        <v>24242.400000000001</v>
      </c>
      <c r="E52" s="58">
        <f>C52+D52</f>
        <v>197402.4</v>
      </c>
    </row>
    <row r="54" spans="1:8" ht="15" x14ac:dyDescent="0.25">
      <c r="A54" s="28"/>
      <c r="B54" s="28"/>
      <c r="C54" s="28"/>
      <c r="D54" s="28"/>
      <c r="E54" s="28"/>
      <c r="F54" s="28"/>
      <c r="G54" s="28"/>
      <c r="H54" s="28"/>
    </row>
    <row r="55" spans="1:8" ht="15" x14ac:dyDescent="0.25">
      <c r="A55" s="142" t="s">
        <v>65</v>
      </c>
      <c r="B55" s="142"/>
      <c r="C55" s="142"/>
      <c r="D55" s="142"/>
      <c r="E55" s="142"/>
      <c r="F55" s="142"/>
      <c r="G55" s="142"/>
      <c r="H55" s="29"/>
    </row>
    <row r="56" spans="1:8" ht="15" x14ac:dyDescent="0.25">
      <c r="A56" s="29"/>
      <c r="B56" s="29"/>
      <c r="C56" s="29"/>
      <c r="D56" s="29"/>
      <c r="E56" s="29"/>
      <c r="F56" s="29">
        <f>(25+14)*20</f>
        <v>780</v>
      </c>
      <c r="G56" s="29"/>
      <c r="H56" s="29"/>
    </row>
    <row r="57" spans="1:8" ht="49.5" x14ac:dyDescent="0.2">
      <c r="A57" s="30" t="s">
        <v>13</v>
      </c>
      <c r="B57" s="30" t="s">
        <v>14</v>
      </c>
      <c r="C57" s="30" t="s">
        <v>14</v>
      </c>
      <c r="D57" s="31" t="s">
        <v>15</v>
      </c>
    </row>
    <row r="58" spans="1:8" ht="16.5" x14ac:dyDescent="0.2">
      <c r="A58" s="32" t="s">
        <v>16</v>
      </c>
      <c r="B58" s="33">
        <v>0.2</v>
      </c>
      <c r="C58" s="33">
        <v>0.2</v>
      </c>
      <c r="D58" s="32" t="s">
        <v>17</v>
      </c>
    </row>
    <row r="59" spans="1:8" ht="16.5" x14ac:dyDescent="0.2">
      <c r="A59" s="32" t="s">
        <v>18</v>
      </c>
      <c r="B59" s="33">
        <v>0.2</v>
      </c>
      <c r="C59" s="33">
        <v>0.2</v>
      </c>
      <c r="D59" s="32" t="s">
        <v>19</v>
      </c>
    </row>
    <row r="60" spans="1:8" ht="16.5" x14ac:dyDescent="0.2">
      <c r="A60" s="32" t="s">
        <v>20</v>
      </c>
      <c r="B60" s="33">
        <v>0.2</v>
      </c>
      <c r="C60" s="33">
        <v>0.2</v>
      </c>
      <c r="D60" s="32" t="s">
        <v>19</v>
      </c>
    </row>
    <row r="61" spans="1:8" ht="16.5" x14ac:dyDescent="0.2">
      <c r="A61" s="32" t="s">
        <v>57</v>
      </c>
      <c r="B61" s="33">
        <v>0.2</v>
      </c>
      <c r="C61" s="33">
        <v>0.2</v>
      </c>
      <c r="D61" s="32" t="s">
        <v>19</v>
      </c>
    </row>
    <row r="62" spans="1:8" ht="16.5" x14ac:dyDescent="0.2">
      <c r="A62" s="32" t="s">
        <v>30</v>
      </c>
      <c r="B62" s="33">
        <v>0.2</v>
      </c>
      <c r="C62" s="33">
        <v>0.2</v>
      </c>
      <c r="D62" s="32" t="s">
        <v>19</v>
      </c>
    </row>
    <row r="63" spans="1:8" ht="16.5" x14ac:dyDescent="0.2">
      <c r="A63" s="34" t="s">
        <v>2</v>
      </c>
      <c r="B63" s="33">
        <v>1</v>
      </c>
      <c r="C63" s="33">
        <v>1</v>
      </c>
      <c r="D63" s="32"/>
    </row>
    <row r="65" spans="1:7" ht="16.5" x14ac:dyDescent="0.3">
      <c r="A65" s="27" t="s">
        <v>62</v>
      </c>
      <c r="B65" s="35"/>
      <c r="C65" s="35"/>
      <c r="D65" s="35"/>
      <c r="E65" s="36"/>
    </row>
    <row r="66" spans="1:7" ht="49.5" x14ac:dyDescent="0.2">
      <c r="A66" s="30" t="s">
        <v>21</v>
      </c>
      <c r="B66" s="30" t="s">
        <v>14</v>
      </c>
      <c r="C66" s="30" t="s">
        <v>14</v>
      </c>
      <c r="D66" s="31" t="s">
        <v>15</v>
      </c>
    </row>
    <row r="67" spans="1:7" ht="17.25" thickBot="1" x14ac:dyDescent="0.25">
      <c r="A67" s="4" t="s">
        <v>16</v>
      </c>
      <c r="B67" s="3"/>
      <c r="C67" s="95">
        <v>0.56000000000000005</v>
      </c>
      <c r="D67" s="2" t="s">
        <v>19</v>
      </c>
    </row>
    <row r="68" spans="1:7" ht="17.25" thickBot="1" x14ac:dyDescent="0.25">
      <c r="A68" s="4" t="s">
        <v>18</v>
      </c>
      <c r="B68" s="3"/>
      <c r="C68" s="95">
        <v>0.02</v>
      </c>
      <c r="D68" s="2" t="s">
        <v>19</v>
      </c>
    </row>
    <row r="69" spans="1:7" ht="17.25" thickBot="1" x14ac:dyDescent="0.25">
      <c r="A69" s="4" t="s">
        <v>20</v>
      </c>
      <c r="B69" s="3"/>
      <c r="C69" s="95">
        <v>0.11</v>
      </c>
      <c r="D69" s="2" t="s">
        <v>19</v>
      </c>
    </row>
    <row r="70" spans="1:7" ht="17.25" thickBot="1" x14ac:dyDescent="0.25">
      <c r="A70" s="4" t="s">
        <v>57</v>
      </c>
      <c r="B70" s="3"/>
      <c r="C70" s="96" t="s">
        <v>97</v>
      </c>
      <c r="D70" s="2" t="s">
        <v>19</v>
      </c>
    </row>
    <row r="71" spans="1:7" ht="17.25" thickBot="1" x14ac:dyDescent="0.25">
      <c r="A71" s="4" t="s">
        <v>30</v>
      </c>
      <c r="B71" s="3"/>
      <c r="C71" s="95">
        <v>0.31</v>
      </c>
      <c r="D71" s="2" t="s">
        <v>19</v>
      </c>
    </row>
    <row r="72" spans="1:7" ht="16.5" x14ac:dyDescent="0.2">
      <c r="A72" s="37" t="s">
        <v>2</v>
      </c>
      <c r="B72" s="3"/>
      <c r="C72" s="1"/>
      <c r="D72" s="2"/>
    </row>
    <row r="73" spans="1:7" ht="15" x14ac:dyDescent="0.25">
      <c r="G73" s="15"/>
    </row>
  </sheetData>
  <mergeCells count="4">
    <mergeCell ref="A5:H5"/>
    <mergeCell ref="A12:F12"/>
    <mergeCell ref="A13:G13"/>
    <mergeCell ref="A55:G55"/>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J44"/>
  <sheetViews>
    <sheetView workbookViewId="0">
      <selection activeCell="D18" sqref="D18:D19"/>
    </sheetView>
  </sheetViews>
  <sheetFormatPr defaultRowHeight="14.25" x14ac:dyDescent="0.2"/>
  <cols>
    <col min="1" max="1" width="55.5703125" style="9" customWidth="1"/>
    <col min="2" max="2" width="9.140625" style="9" hidden="1" customWidth="1"/>
    <col min="3" max="4" width="23.7109375" style="9" customWidth="1"/>
    <col min="5" max="5" width="19.85546875" style="9" customWidth="1"/>
    <col min="6" max="6" width="17.42578125" style="9" customWidth="1"/>
    <col min="7" max="7" width="19.5703125" style="9" customWidth="1"/>
    <col min="8" max="16384" width="9.140625" style="9"/>
  </cols>
  <sheetData>
    <row r="1" spans="1:114" ht="23.25" x14ac:dyDescent="0.35">
      <c r="A1" s="8" t="s">
        <v>84</v>
      </c>
      <c r="B1" s="8"/>
    </row>
    <row r="3" spans="1:114" ht="15" x14ac:dyDescent="0.2">
      <c r="A3" s="10" t="s">
        <v>3</v>
      </c>
      <c r="B3" s="10"/>
    </row>
    <row r="4" spans="1:114" x14ac:dyDescent="0.2">
      <c r="A4" s="11" t="s">
        <v>28</v>
      </c>
      <c r="B4" s="11"/>
    </row>
    <row r="5" spans="1:114" ht="31.5" customHeight="1" x14ac:dyDescent="0.2">
      <c r="A5" s="144" t="s">
        <v>64</v>
      </c>
      <c r="B5" s="144"/>
      <c r="C5" s="144"/>
      <c r="D5" s="144"/>
      <c r="E5" s="144"/>
      <c r="F5" s="144"/>
      <c r="G5" s="144"/>
    </row>
    <row r="6" spans="1:114" x14ac:dyDescent="0.2">
      <c r="A6" s="11" t="s">
        <v>83</v>
      </c>
      <c r="B6" s="11"/>
    </row>
    <row r="7" spans="1:114" x14ac:dyDescent="0.2">
      <c r="A7" s="11" t="s">
        <v>50</v>
      </c>
      <c r="B7" s="11"/>
    </row>
    <row r="8" spans="1:114" x14ac:dyDescent="0.2">
      <c r="A8" s="12" t="s">
        <v>51</v>
      </c>
    </row>
    <row r="9" spans="1:114" x14ac:dyDescent="0.2">
      <c r="A9" s="11" t="s">
        <v>78</v>
      </c>
      <c r="B9" s="11"/>
      <c r="C9" s="11"/>
      <c r="D9" s="11"/>
    </row>
    <row r="10" spans="1:114" s="14" customFormat="1" ht="15" x14ac:dyDescent="0.25">
      <c r="A10" s="13" t="s">
        <v>79</v>
      </c>
      <c r="B10" s="13"/>
    </row>
    <row r="11" spans="1:114" s="15" customFormat="1" ht="15" customHeight="1" x14ac:dyDescent="0.25">
      <c r="A11" s="13" t="s">
        <v>80</v>
      </c>
      <c r="B11" s="13"/>
      <c r="C11" s="13"/>
      <c r="D11" s="13"/>
      <c r="E11" s="13"/>
      <c r="F11" s="13"/>
      <c r="G11" s="13"/>
      <c r="H11" s="13"/>
      <c r="I11" s="14"/>
      <c r="J11" s="1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c r="BT11" s="14"/>
      <c r="BU11" s="14"/>
      <c r="BV11" s="14"/>
      <c r="BW11" s="14"/>
      <c r="BX11" s="14"/>
      <c r="BY11" s="14"/>
      <c r="BZ11" s="14"/>
      <c r="CA11" s="14"/>
      <c r="CB11" s="14"/>
      <c r="CC11" s="14"/>
      <c r="CD11" s="14"/>
      <c r="CE11" s="14"/>
      <c r="CF11" s="14"/>
      <c r="CG11" s="14"/>
      <c r="CH11" s="14"/>
      <c r="CI11" s="14"/>
      <c r="CJ11" s="14"/>
      <c r="CK11" s="14"/>
      <c r="CL11" s="14"/>
      <c r="CM11" s="14"/>
      <c r="CN11" s="14"/>
      <c r="CO11" s="14"/>
      <c r="CP11" s="14"/>
      <c r="CQ11" s="14"/>
      <c r="CR11" s="14"/>
      <c r="CS11" s="14"/>
      <c r="CT11" s="14"/>
      <c r="CU11" s="14"/>
      <c r="CV11" s="14"/>
      <c r="CW11" s="14"/>
      <c r="CX11" s="14"/>
      <c r="CY11" s="14"/>
      <c r="CZ11" s="14"/>
      <c r="DA11" s="14"/>
      <c r="DB11" s="14"/>
      <c r="DC11" s="14"/>
      <c r="DD11" s="14"/>
      <c r="DE11" s="14"/>
      <c r="DF11" s="14"/>
      <c r="DG11" s="14"/>
      <c r="DH11" s="14"/>
      <c r="DI11" s="14"/>
      <c r="DJ11" s="14"/>
    </row>
    <row r="12" spans="1:114" s="15" customFormat="1" ht="15" customHeight="1" x14ac:dyDescent="0.25">
      <c r="A12" s="13" t="s">
        <v>81</v>
      </c>
      <c r="B12" s="13"/>
      <c r="C12" s="13"/>
      <c r="D12" s="13"/>
      <c r="E12" s="13"/>
      <c r="F12" s="13"/>
      <c r="G12" s="13"/>
      <c r="H12" s="13"/>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c r="BT12" s="14"/>
      <c r="BU12" s="14"/>
      <c r="BV12" s="14"/>
      <c r="BW12" s="14"/>
      <c r="BX12" s="14"/>
      <c r="BY12" s="14"/>
      <c r="BZ12" s="14"/>
      <c r="CA12" s="14"/>
      <c r="CB12" s="14"/>
      <c r="CC12" s="14"/>
      <c r="CD12" s="14"/>
      <c r="CE12" s="14"/>
      <c r="CF12" s="14"/>
      <c r="CG12" s="14"/>
      <c r="CH12" s="14"/>
      <c r="CI12" s="14"/>
      <c r="CJ12" s="14"/>
      <c r="CK12" s="14"/>
      <c r="CL12" s="14"/>
      <c r="CM12" s="14"/>
      <c r="CN12" s="14"/>
      <c r="CO12" s="14"/>
      <c r="CP12" s="14"/>
      <c r="CQ12" s="14"/>
      <c r="CR12" s="14"/>
      <c r="CS12" s="14"/>
      <c r="CT12" s="14"/>
      <c r="CU12" s="14"/>
      <c r="CV12" s="14"/>
      <c r="CW12" s="14"/>
      <c r="CX12" s="14"/>
      <c r="CY12" s="14"/>
      <c r="CZ12" s="14"/>
      <c r="DA12" s="14"/>
      <c r="DB12" s="14"/>
      <c r="DC12" s="14"/>
      <c r="DD12" s="14"/>
      <c r="DE12" s="14"/>
      <c r="DF12" s="14"/>
      <c r="DG12" s="14"/>
      <c r="DH12" s="14"/>
      <c r="DI12" s="14"/>
      <c r="DJ12" s="14"/>
    </row>
    <row r="13" spans="1:114" s="15" customFormat="1" ht="34.5" customHeight="1" x14ac:dyDescent="0.25">
      <c r="A13" s="140" t="s">
        <v>82</v>
      </c>
      <c r="B13" s="140"/>
      <c r="C13" s="143"/>
      <c r="D13" s="143"/>
      <c r="E13" s="143"/>
      <c r="F13" s="143"/>
      <c r="G13" s="13"/>
      <c r="H13" s="13"/>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c r="CC13" s="14"/>
      <c r="CD13" s="14"/>
      <c r="CE13" s="14"/>
      <c r="CF13" s="14"/>
      <c r="CG13" s="14"/>
      <c r="CH13" s="14"/>
      <c r="CI13" s="14"/>
      <c r="CJ13" s="14"/>
      <c r="CK13" s="14"/>
      <c r="CL13" s="14"/>
      <c r="CM13" s="14"/>
      <c r="CN13" s="14"/>
      <c r="CO13" s="14"/>
      <c r="CP13" s="14"/>
      <c r="CQ13" s="14"/>
      <c r="CR13" s="14"/>
      <c r="CS13" s="14"/>
      <c r="CT13" s="14"/>
      <c r="CU13" s="14"/>
      <c r="CV13" s="14"/>
      <c r="CW13" s="14"/>
      <c r="CX13" s="14"/>
      <c r="CY13" s="14"/>
      <c r="CZ13" s="14"/>
      <c r="DA13" s="14"/>
      <c r="DB13" s="14"/>
      <c r="DC13" s="14"/>
      <c r="DD13" s="14"/>
      <c r="DE13" s="14"/>
      <c r="DF13" s="14"/>
      <c r="DG13" s="14"/>
      <c r="DH13" s="14"/>
      <c r="DI13" s="14"/>
      <c r="DJ13" s="14"/>
    </row>
    <row r="14" spans="1:114" s="15" customFormat="1" ht="15" customHeight="1" x14ac:dyDescent="0.25">
      <c r="A14" s="140" t="s">
        <v>89</v>
      </c>
      <c r="B14" s="140"/>
      <c r="C14" s="140"/>
      <c r="D14" s="140"/>
      <c r="E14" s="140"/>
      <c r="F14" s="140"/>
      <c r="G14" s="140"/>
      <c r="H14" s="13"/>
      <c r="I14" s="14"/>
      <c r="J14" s="14"/>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c r="BT14" s="14"/>
      <c r="BU14" s="14"/>
      <c r="BV14" s="14"/>
      <c r="BW14" s="14"/>
      <c r="BX14" s="14"/>
      <c r="BY14" s="14"/>
      <c r="BZ14" s="14"/>
      <c r="CA14" s="14"/>
      <c r="CB14" s="14"/>
      <c r="CC14" s="14"/>
      <c r="CD14" s="14"/>
      <c r="CE14" s="14"/>
      <c r="CF14" s="14"/>
      <c r="CG14" s="14"/>
      <c r="CH14" s="14"/>
      <c r="CI14" s="14"/>
      <c r="CJ14" s="14"/>
      <c r="CK14" s="14"/>
      <c r="CL14" s="14"/>
      <c r="CM14" s="14"/>
      <c r="CN14" s="14"/>
      <c r="CO14" s="14"/>
      <c r="CP14" s="14"/>
      <c r="CQ14" s="14"/>
      <c r="CR14" s="14"/>
      <c r="CS14" s="14"/>
      <c r="CT14" s="14"/>
      <c r="CU14" s="14"/>
      <c r="CV14" s="14"/>
      <c r="CW14" s="14"/>
      <c r="CX14" s="14"/>
      <c r="CY14" s="14"/>
      <c r="CZ14" s="14"/>
      <c r="DA14" s="14"/>
      <c r="DB14" s="14"/>
      <c r="DC14" s="14"/>
      <c r="DD14" s="14"/>
      <c r="DE14" s="14"/>
      <c r="DF14" s="14"/>
      <c r="DG14" s="14"/>
      <c r="DH14" s="14"/>
      <c r="DI14" s="14"/>
      <c r="DJ14" s="14"/>
    </row>
    <row r="15" spans="1:114" x14ac:dyDescent="0.2">
      <c r="A15" s="11"/>
      <c r="B15" s="11"/>
    </row>
    <row r="16" spans="1:114" ht="15" x14ac:dyDescent="0.2">
      <c r="A16" s="16" t="s">
        <v>52</v>
      </c>
      <c r="B16" s="16"/>
      <c r="C16" s="17"/>
      <c r="D16" s="17"/>
      <c r="E16" s="17"/>
      <c r="F16" s="17"/>
      <c r="G16" s="17"/>
    </row>
    <row r="17" spans="1:7" ht="78.75" x14ac:dyDescent="0.2">
      <c r="A17" s="18" t="s">
        <v>0</v>
      </c>
      <c r="B17" s="18" t="s">
        <v>36</v>
      </c>
      <c r="C17" s="19" t="s">
        <v>77</v>
      </c>
      <c r="D17" s="19" t="s">
        <v>85</v>
      </c>
      <c r="E17" s="19" t="s">
        <v>68</v>
      </c>
      <c r="F17" s="19" t="s">
        <v>1</v>
      </c>
      <c r="G17" s="19" t="s">
        <v>42</v>
      </c>
    </row>
    <row r="18" spans="1:7" ht="28.5" x14ac:dyDescent="0.2">
      <c r="A18" s="20" t="s">
        <v>98</v>
      </c>
      <c r="B18" s="21">
        <v>4</v>
      </c>
      <c r="C18" s="21">
        <v>12</v>
      </c>
      <c r="D18" s="6">
        <f>750*2*20</f>
        <v>30000</v>
      </c>
      <c r="E18" s="57">
        <f>C18*D18</f>
        <v>360000</v>
      </c>
      <c r="F18" s="58">
        <f>E18*0.14</f>
        <v>50400.000000000007</v>
      </c>
      <c r="G18" s="58">
        <f>E18+F18</f>
        <v>410400</v>
      </c>
    </row>
    <row r="19" spans="1:7" ht="15" x14ac:dyDescent="0.2">
      <c r="A19" s="20" t="s">
        <v>99</v>
      </c>
      <c r="B19" s="21">
        <v>2</v>
      </c>
      <c r="C19" s="21">
        <v>6</v>
      </c>
      <c r="D19" s="6">
        <f>750*2*20</f>
        <v>30000</v>
      </c>
      <c r="E19" s="57">
        <f>C19*D19</f>
        <v>180000</v>
      </c>
      <c r="F19" s="58">
        <f>E19*0.14</f>
        <v>25200.000000000004</v>
      </c>
      <c r="G19" s="58">
        <f>E19+F19</f>
        <v>205200</v>
      </c>
    </row>
    <row r="20" spans="1:7" ht="15" x14ac:dyDescent="0.25">
      <c r="A20" s="22" t="s">
        <v>38</v>
      </c>
      <c r="B20" s="23">
        <f>B18+B19</f>
        <v>6</v>
      </c>
      <c r="C20" s="145"/>
      <c r="D20" s="146"/>
      <c r="E20" s="146"/>
      <c r="F20" s="147"/>
      <c r="G20" s="24">
        <f>G18+G19</f>
        <v>615600</v>
      </c>
    </row>
    <row r="21" spans="1:7" x14ac:dyDescent="0.2">
      <c r="A21" s="25"/>
      <c r="B21" s="26"/>
      <c r="C21" s="26"/>
      <c r="D21" s="26"/>
      <c r="E21" s="25"/>
      <c r="F21" s="25"/>
      <c r="G21" s="25"/>
    </row>
    <row r="22" spans="1:7" ht="15" x14ac:dyDescent="0.25">
      <c r="A22" s="27" t="s">
        <v>53</v>
      </c>
      <c r="B22" s="27"/>
    </row>
    <row r="23" spans="1:7" ht="31.5" x14ac:dyDescent="0.2">
      <c r="A23" s="18" t="s">
        <v>0</v>
      </c>
      <c r="B23" s="18" t="s">
        <v>31</v>
      </c>
      <c r="C23" s="18" t="s">
        <v>68</v>
      </c>
      <c r="D23" s="19" t="s">
        <v>1</v>
      </c>
      <c r="E23" s="19" t="s">
        <v>42</v>
      </c>
    </row>
    <row r="24" spans="1:7" ht="15" x14ac:dyDescent="0.2">
      <c r="A24" s="20" t="s">
        <v>46</v>
      </c>
      <c r="B24" s="20" t="e">
        <f>#REF!+#REF!+#REF!+#REF!</f>
        <v>#REF!</v>
      </c>
      <c r="C24" s="7">
        <v>119520</v>
      </c>
      <c r="D24" s="58">
        <f>C24*0.14</f>
        <v>16732.800000000003</v>
      </c>
      <c r="E24" s="58">
        <f>C24+D24</f>
        <v>136252.79999999999</v>
      </c>
    </row>
    <row r="26" spans="1:7" ht="15" x14ac:dyDescent="0.25">
      <c r="A26" s="28"/>
      <c r="B26" s="28"/>
      <c r="C26" s="28"/>
      <c r="D26" s="28"/>
      <c r="E26" s="28"/>
      <c r="F26" s="28"/>
      <c r="G26" s="28"/>
    </row>
    <row r="27" spans="1:7" ht="15" x14ac:dyDescent="0.25">
      <c r="A27" s="142" t="s">
        <v>65</v>
      </c>
      <c r="B27" s="142"/>
      <c r="C27" s="142"/>
      <c r="D27" s="142"/>
      <c r="E27" s="142"/>
      <c r="F27" s="142"/>
      <c r="G27" s="29"/>
    </row>
    <row r="28" spans="1:7" ht="15" x14ac:dyDescent="0.25">
      <c r="A28" s="29"/>
      <c r="B28" s="29"/>
      <c r="C28" s="29"/>
      <c r="D28" s="29"/>
      <c r="E28" s="29"/>
      <c r="F28" s="29"/>
      <c r="G28" s="29"/>
    </row>
    <row r="29" spans="1:7" ht="82.5" x14ac:dyDescent="0.2">
      <c r="A29" s="30" t="s">
        <v>13</v>
      </c>
      <c r="B29" s="30" t="s">
        <v>14</v>
      </c>
      <c r="C29" s="30" t="s">
        <v>14</v>
      </c>
      <c r="D29" s="31" t="s">
        <v>15</v>
      </c>
    </row>
    <row r="30" spans="1:7" ht="16.5" x14ac:dyDescent="0.2">
      <c r="A30" s="32" t="s">
        <v>16</v>
      </c>
      <c r="B30" s="33">
        <v>0.2</v>
      </c>
      <c r="C30" s="33">
        <v>0.2</v>
      </c>
      <c r="D30" s="32" t="s">
        <v>17</v>
      </c>
    </row>
    <row r="31" spans="1:7" ht="16.5" x14ac:dyDescent="0.2">
      <c r="A31" s="32" t="s">
        <v>18</v>
      </c>
      <c r="B31" s="33">
        <v>0.2</v>
      </c>
      <c r="C31" s="33">
        <v>0.2</v>
      </c>
      <c r="D31" s="32" t="s">
        <v>19</v>
      </c>
    </row>
    <row r="32" spans="1:7" ht="16.5" x14ac:dyDescent="0.2">
      <c r="A32" s="32" t="s">
        <v>20</v>
      </c>
      <c r="B32" s="33">
        <v>0.2</v>
      </c>
      <c r="C32" s="33">
        <v>0.2</v>
      </c>
      <c r="D32" s="32" t="s">
        <v>19</v>
      </c>
    </row>
    <row r="33" spans="1:5" ht="16.5" x14ac:dyDescent="0.2">
      <c r="A33" s="32" t="s">
        <v>57</v>
      </c>
      <c r="B33" s="33">
        <v>0.2</v>
      </c>
      <c r="C33" s="33">
        <v>0.2</v>
      </c>
      <c r="D33" s="32" t="s">
        <v>19</v>
      </c>
    </row>
    <row r="34" spans="1:5" ht="16.5" x14ac:dyDescent="0.2">
      <c r="A34" s="32" t="s">
        <v>30</v>
      </c>
      <c r="B34" s="33">
        <v>0.2</v>
      </c>
      <c r="C34" s="33">
        <v>0.2</v>
      </c>
      <c r="D34" s="32" t="s">
        <v>19</v>
      </c>
    </row>
    <row r="35" spans="1:5" ht="16.5" x14ac:dyDescent="0.2">
      <c r="A35" s="34" t="s">
        <v>2</v>
      </c>
      <c r="B35" s="33">
        <v>1</v>
      </c>
      <c r="C35" s="33">
        <v>1</v>
      </c>
      <c r="D35" s="32"/>
    </row>
    <row r="37" spans="1:5" ht="16.5" x14ac:dyDescent="0.3">
      <c r="A37" s="27" t="s">
        <v>62</v>
      </c>
      <c r="B37" s="35"/>
      <c r="C37" s="35"/>
      <c r="D37" s="35"/>
      <c r="E37" s="36"/>
    </row>
    <row r="38" spans="1:5" ht="82.5" x14ac:dyDescent="0.2">
      <c r="A38" s="30" t="s">
        <v>21</v>
      </c>
      <c r="B38" s="30" t="s">
        <v>14</v>
      </c>
      <c r="C38" s="30" t="s">
        <v>14</v>
      </c>
      <c r="D38" s="31" t="s">
        <v>15</v>
      </c>
    </row>
    <row r="39" spans="1:5" ht="16.5" x14ac:dyDescent="0.2">
      <c r="A39" s="4" t="s">
        <v>16</v>
      </c>
      <c r="B39" s="3"/>
      <c r="C39" s="1">
        <v>0.56000000000000005</v>
      </c>
      <c r="D39" s="2" t="s">
        <v>19</v>
      </c>
    </row>
    <row r="40" spans="1:5" ht="16.5" x14ac:dyDescent="0.2">
      <c r="A40" s="4" t="s">
        <v>18</v>
      </c>
      <c r="B40" s="3"/>
      <c r="C40" s="1">
        <v>0.02</v>
      </c>
      <c r="D40" s="2" t="s">
        <v>19</v>
      </c>
    </row>
    <row r="41" spans="1:5" ht="16.5" x14ac:dyDescent="0.2">
      <c r="A41" s="4" t="s">
        <v>20</v>
      </c>
      <c r="B41" s="3"/>
      <c r="C41" s="1">
        <v>0.11</v>
      </c>
      <c r="D41" s="2" t="s">
        <v>19</v>
      </c>
    </row>
    <row r="42" spans="1:5" ht="16.5" x14ac:dyDescent="0.2">
      <c r="A42" s="4" t="s">
        <v>57</v>
      </c>
      <c r="B42" s="3"/>
      <c r="C42" s="1" t="s">
        <v>97</v>
      </c>
      <c r="D42" s="2" t="s">
        <v>19</v>
      </c>
    </row>
    <row r="43" spans="1:5" ht="16.5" x14ac:dyDescent="0.2">
      <c r="A43" s="4" t="s">
        <v>30</v>
      </c>
      <c r="B43" s="3"/>
      <c r="C43" s="1">
        <v>0.31</v>
      </c>
      <c r="D43" s="2" t="s">
        <v>19</v>
      </c>
    </row>
    <row r="44" spans="1:5" ht="16.5" x14ac:dyDescent="0.2">
      <c r="A44" s="37" t="s">
        <v>2</v>
      </c>
      <c r="B44" s="3"/>
      <c r="C44" s="1"/>
      <c r="D44" s="2"/>
    </row>
  </sheetData>
  <mergeCells count="5">
    <mergeCell ref="A5:G5"/>
    <mergeCell ref="A13:F13"/>
    <mergeCell ref="A14:G14"/>
    <mergeCell ref="C20:F20"/>
    <mergeCell ref="A27:F27"/>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I53"/>
  <sheetViews>
    <sheetView workbookViewId="0">
      <selection activeCell="B19" sqref="B19:E29"/>
    </sheetView>
  </sheetViews>
  <sheetFormatPr defaultRowHeight="15" x14ac:dyDescent="0.25"/>
  <cols>
    <col min="1" max="1" width="59.28515625" style="14" customWidth="1"/>
    <col min="2" max="2" width="23.5703125" style="14" customWidth="1"/>
    <col min="3" max="3" width="18.42578125" style="14" customWidth="1"/>
    <col min="4" max="4" width="18.140625" style="14" customWidth="1"/>
    <col min="5" max="5" width="53.42578125" style="14" customWidth="1"/>
    <col min="6" max="6" width="18.7109375" style="14" customWidth="1"/>
    <col min="7" max="16384" width="9.140625" style="14"/>
  </cols>
  <sheetData>
    <row r="1" spans="1:113" s="9" customFormat="1" ht="48.75" customHeight="1" x14ac:dyDescent="0.35">
      <c r="A1" s="139" t="s">
        <v>9</v>
      </c>
      <c r="B1" s="139"/>
      <c r="C1" s="148"/>
      <c r="D1" s="148"/>
      <c r="E1" s="148"/>
    </row>
    <row r="2" spans="1:113" x14ac:dyDescent="0.25">
      <c r="A2" s="38"/>
      <c r="B2" s="38"/>
    </row>
    <row r="3" spans="1:113" x14ac:dyDescent="0.25">
      <c r="A3" s="38" t="s">
        <v>12</v>
      </c>
      <c r="B3" s="38"/>
    </row>
    <row r="4" spans="1:113" x14ac:dyDescent="0.25">
      <c r="A4" s="13" t="s">
        <v>27</v>
      </c>
      <c r="B4" s="13"/>
    </row>
    <row r="5" spans="1:113" x14ac:dyDescent="0.25">
      <c r="A5" s="13" t="s">
        <v>26</v>
      </c>
      <c r="B5" s="13"/>
    </row>
    <row r="6" spans="1:113" x14ac:dyDescent="0.25">
      <c r="A6" s="13" t="s">
        <v>72</v>
      </c>
      <c r="B6" s="13"/>
    </row>
    <row r="7" spans="1:113" x14ac:dyDescent="0.25">
      <c r="A7" s="13" t="s">
        <v>25</v>
      </c>
      <c r="B7" s="13"/>
    </row>
    <row r="8" spans="1:113" x14ac:dyDescent="0.25">
      <c r="A8" s="13" t="s">
        <v>70</v>
      </c>
      <c r="B8" s="13"/>
    </row>
    <row r="9" spans="1:113" s="15" customFormat="1" ht="15" customHeight="1" x14ac:dyDescent="0.25">
      <c r="A9" s="13" t="s">
        <v>22</v>
      </c>
      <c r="B9" s="13"/>
      <c r="C9" s="13"/>
      <c r="D9" s="13"/>
      <c r="E9" s="13"/>
      <c r="F9" s="13"/>
      <c r="G9" s="13"/>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4"/>
      <c r="AM9" s="14"/>
      <c r="AN9" s="14"/>
      <c r="AO9" s="14"/>
      <c r="AP9" s="14"/>
      <c r="AQ9" s="14"/>
      <c r="AR9" s="14"/>
      <c r="AS9" s="14"/>
      <c r="AT9" s="14"/>
      <c r="AU9" s="14"/>
      <c r="AV9" s="14"/>
      <c r="AW9" s="14"/>
      <c r="AX9" s="14"/>
      <c r="AY9" s="14"/>
      <c r="AZ9" s="14"/>
      <c r="BA9" s="14"/>
      <c r="BB9" s="14"/>
      <c r="BC9" s="14"/>
      <c r="BD9" s="14"/>
      <c r="BE9" s="14"/>
      <c r="BF9" s="14"/>
      <c r="BG9" s="14"/>
      <c r="BH9" s="14"/>
      <c r="BI9" s="14"/>
      <c r="BJ9" s="14"/>
      <c r="BK9" s="14"/>
      <c r="BL9" s="14"/>
      <c r="BM9" s="14"/>
      <c r="BN9" s="14"/>
      <c r="BO9" s="14"/>
      <c r="BP9" s="14"/>
      <c r="BQ9" s="14"/>
      <c r="BR9" s="14"/>
      <c r="BS9" s="14"/>
      <c r="BT9" s="14"/>
      <c r="BU9" s="14"/>
      <c r="BV9" s="14"/>
      <c r="BW9" s="14"/>
      <c r="BX9" s="14"/>
      <c r="BY9" s="14"/>
      <c r="BZ9" s="14"/>
      <c r="CA9" s="14"/>
      <c r="CB9" s="14"/>
      <c r="CC9" s="14"/>
      <c r="CD9" s="14"/>
      <c r="CE9" s="14"/>
      <c r="CF9" s="14"/>
      <c r="CG9" s="14"/>
      <c r="CH9" s="14"/>
      <c r="CI9" s="14"/>
      <c r="CJ9" s="14"/>
      <c r="CK9" s="14"/>
      <c r="CL9" s="14"/>
      <c r="CM9" s="14"/>
      <c r="CN9" s="14"/>
      <c r="CO9" s="14"/>
      <c r="CP9" s="14"/>
      <c r="CQ9" s="14"/>
      <c r="CR9" s="14"/>
      <c r="CS9" s="14"/>
      <c r="CT9" s="14"/>
      <c r="CU9" s="14"/>
      <c r="CV9" s="14"/>
      <c r="CW9" s="14"/>
      <c r="CX9" s="14"/>
      <c r="CY9" s="14"/>
      <c r="CZ9" s="14"/>
      <c r="DA9" s="14"/>
      <c r="DB9" s="14"/>
      <c r="DC9" s="14"/>
      <c r="DD9" s="14"/>
      <c r="DE9" s="14"/>
      <c r="DF9" s="14"/>
      <c r="DG9" s="14"/>
      <c r="DH9" s="14"/>
      <c r="DI9" s="14"/>
    </row>
    <row r="10" spans="1:113" s="15" customFormat="1" ht="15" customHeight="1" x14ac:dyDescent="0.25">
      <c r="A10" s="13" t="s">
        <v>23</v>
      </c>
      <c r="B10" s="13"/>
      <c r="C10" s="13"/>
      <c r="D10" s="13"/>
      <c r="E10" s="13"/>
      <c r="F10" s="13"/>
      <c r="G10" s="13"/>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c r="AY10" s="14"/>
      <c r="AZ10" s="14"/>
      <c r="BA10" s="14"/>
      <c r="BB10" s="14"/>
      <c r="BC10" s="14"/>
      <c r="BD10" s="14"/>
      <c r="BE10" s="14"/>
      <c r="BF10" s="14"/>
      <c r="BG10" s="14"/>
      <c r="BH10" s="14"/>
      <c r="BI10" s="14"/>
      <c r="BJ10" s="14"/>
      <c r="BK10" s="14"/>
      <c r="BL10" s="14"/>
      <c r="BM10" s="14"/>
      <c r="BN10" s="14"/>
      <c r="BO10" s="14"/>
      <c r="BP10" s="14"/>
      <c r="BQ10" s="14"/>
      <c r="BR10" s="14"/>
      <c r="BS10" s="14"/>
      <c r="BT10" s="14"/>
      <c r="BU10" s="14"/>
      <c r="BV10" s="14"/>
      <c r="BW10" s="14"/>
      <c r="BX10" s="14"/>
      <c r="BY10" s="14"/>
      <c r="BZ10" s="14"/>
      <c r="CA10" s="14"/>
      <c r="CB10" s="14"/>
      <c r="CC10" s="14"/>
      <c r="CD10" s="14"/>
      <c r="CE10" s="14"/>
      <c r="CF10" s="14"/>
      <c r="CG10" s="14"/>
      <c r="CH10" s="14"/>
      <c r="CI10" s="14"/>
      <c r="CJ10" s="14"/>
      <c r="CK10" s="14"/>
      <c r="CL10" s="14"/>
      <c r="CM10" s="14"/>
      <c r="CN10" s="14"/>
      <c r="CO10" s="14"/>
      <c r="CP10" s="14"/>
      <c r="CQ10" s="14"/>
      <c r="CR10" s="14"/>
      <c r="CS10" s="14"/>
      <c r="CT10" s="14"/>
      <c r="CU10" s="14"/>
      <c r="CV10" s="14"/>
      <c r="CW10" s="14"/>
      <c r="CX10" s="14"/>
      <c r="CY10" s="14"/>
      <c r="CZ10" s="14"/>
      <c r="DA10" s="14"/>
      <c r="DB10" s="14"/>
      <c r="DC10" s="14"/>
      <c r="DD10" s="14"/>
      <c r="DE10" s="14"/>
      <c r="DF10" s="14"/>
      <c r="DG10" s="14"/>
      <c r="DH10" s="14"/>
      <c r="DI10" s="14"/>
    </row>
    <row r="11" spans="1:113" s="15" customFormat="1" ht="15" customHeight="1" x14ac:dyDescent="0.25">
      <c r="A11" s="13" t="s">
        <v>24</v>
      </c>
      <c r="B11" s="13"/>
      <c r="C11" s="13"/>
      <c r="D11" s="13"/>
      <c r="E11" s="13"/>
      <c r="F11" s="13"/>
      <c r="G11" s="13"/>
      <c r="H11" s="14"/>
      <c r="I11" s="14"/>
      <c r="J11" s="1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c r="BT11" s="14"/>
      <c r="BU11" s="14"/>
      <c r="BV11" s="14"/>
      <c r="BW11" s="14"/>
      <c r="BX11" s="14"/>
      <c r="BY11" s="14"/>
      <c r="BZ11" s="14"/>
      <c r="CA11" s="14"/>
      <c r="CB11" s="14"/>
      <c r="CC11" s="14"/>
      <c r="CD11" s="14"/>
      <c r="CE11" s="14"/>
      <c r="CF11" s="14"/>
      <c r="CG11" s="14"/>
      <c r="CH11" s="14"/>
      <c r="CI11" s="14"/>
      <c r="CJ11" s="14"/>
      <c r="CK11" s="14"/>
      <c r="CL11" s="14"/>
      <c r="CM11" s="14"/>
      <c r="CN11" s="14"/>
      <c r="CO11" s="14"/>
      <c r="CP11" s="14"/>
      <c r="CQ11" s="14"/>
      <c r="CR11" s="14"/>
      <c r="CS11" s="14"/>
      <c r="CT11" s="14"/>
      <c r="CU11" s="14"/>
      <c r="CV11" s="14"/>
      <c r="CW11" s="14"/>
      <c r="CX11" s="14"/>
      <c r="CY11" s="14"/>
      <c r="CZ11" s="14"/>
      <c r="DA11" s="14"/>
      <c r="DB11" s="14"/>
      <c r="DC11" s="14"/>
      <c r="DD11" s="14"/>
      <c r="DE11" s="14"/>
      <c r="DF11" s="14"/>
      <c r="DG11" s="14"/>
      <c r="DH11" s="14"/>
      <c r="DI11" s="14"/>
    </row>
    <row r="12" spans="1:113" s="15" customFormat="1" ht="34.5" customHeight="1" x14ac:dyDescent="0.25">
      <c r="A12" s="140" t="s">
        <v>60</v>
      </c>
      <c r="B12" s="140"/>
      <c r="C12" s="143"/>
      <c r="D12" s="143"/>
      <c r="E12" s="143"/>
      <c r="F12" s="13"/>
      <c r="G12" s="13"/>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c r="BT12" s="14"/>
      <c r="BU12" s="14"/>
      <c r="BV12" s="14"/>
      <c r="BW12" s="14"/>
      <c r="BX12" s="14"/>
      <c r="BY12" s="14"/>
      <c r="BZ12" s="14"/>
      <c r="CA12" s="14"/>
      <c r="CB12" s="14"/>
      <c r="CC12" s="14"/>
      <c r="CD12" s="14"/>
      <c r="CE12" s="14"/>
      <c r="CF12" s="14"/>
      <c r="CG12" s="14"/>
      <c r="CH12" s="14"/>
      <c r="CI12" s="14"/>
      <c r="CJ12" s="14"/>
      <c r="CK12" s="14"/>
      <c r="CL12" s="14"/>
      <c r="CM12" s="14"/>
      <c r="CN12" s="14"/>
      <c r="CO12" s="14"/>
      <c r="CP12" s="14"/>
      <c r="CQ12" s="14"/>
      <c r="CR12" s="14"/>
      <c r="CS12" s="14"/>
      <c r="CT12" s="14"/>
      <c r="CU12" s="14"/>
      <c r="CV12" s="14"/>
      <c r="CW12" s="14"/>
      <c r="CX12" s="14"/>
      <c r="CY12" s="14"/>
      <c r="CZ12" s="14"/>
      <c r="DA12" s="14"/>
      <c r="DB12" s="14"/>
      <c r="DC12" s="14"/>
      <c r="DD12" s="14"/>
      <c r="DE12" s="14"/>
      <c r="DF12" s="14"/>
      <c r="DG12" s="14"/>
      <c r="DH12" s="14"/>
      <c r="DI12" s="14"/>
    </row>
    <row r="13" spans="1:113" s="15" customFormat="1" ht="15" customHeight="1" x14ac:dyDescent="0.25">
      <c r="A13" s="13" t="s">
        <v>29</v>
      </c>
      <c r="B13" s="13"/>
      <c r="C13" s="13"/>
      <c r="D13" s="13"/>
      <c r="E13" s="13"/>
      <c r="F13" s="13"/>
      <c r="G13" s="13"/>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c r="CC13" s="14"/>
      <c r="CD13" s="14"/>
      <c r="CE13" s="14"/>
      <c r="CF13" s="14"/>
      <c r="CG13" s="14"/>
      <c r="CH13" s="14"/>
      <c r="CI13" s="14"/>
      <c r="CJ13" s="14"/>
      <c r="CK13" s="14"/>
      <c r="CL13" s="14"/>
      <c r="CM13" s="14"/>
      <c r="CN13" s="14"/>
      <c r="CO13" s="14"/>
      <c r="CP13" s="14"/>
      <c r="CQ13" s="14"/>
      <c r="CR13" s="14"/>
      <c r="CS13" s="14"/>
      <c r="CT13" s="14"/>
      <c r="CU13" s="14"/>
      <c r="CV13" s="14"/>
      <c r="CW13" s="14"/>
      <c r="CX13" s="14"/>
      <c r="CY13" s="14"/>
      <c r="CZ13" s="14"/>
      <c r="DA13" s="14"/>
      <c r="DB13" s="14"/>
      <c r="DC13" s="14"/>
      <c r="DD13" s="14"/>
      <c r="DE13" s="14"/>
      <c r="DF13" s="14"/>
      <c r="DG13" s="14"/>
      <c r="DH13" s="14"/>
      <c r="DI13" s="14"/>
    </row>
    <row r="14" spans="1:113" s="15" customFormat="1" ht="16.5" customHeight="1" x14ac:dyDescent="0.25">
      <c r="A14" s="13" t="s">
        <v>61</v>
      </c>
      <c r="B14" s="13"/>
      <c r="C14" s="13"/>
      <c r="D14" s="13"/>
      <c r="E14" s="13"/>
      <c r="F14" s="13"/>
      <c r="G14" s="13"/>
      <c r="H14" s="14"/>
      <c r="I14" s="14"/>
      <c r="J14" s="14"/>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c r="BT14" s="14"/>
      <c r="BU14" s="14"/>
      <c r="BV14" s="14"/>
      <c r="BW14" s="14"/>
      <c r="BX14" s="14"/>
      <c r="BY14" s="14"/>
      <c r="BZ14" s="14"/>
      <c r="CA14" s="14"/>
      <c r="CB14" s="14"/>
      <c r="CC14" s="14"/>
      <c r="CD14" s="14"/>
      <c r="CE14" s="14"/>
      <c r="CF14" s="14"/>
      <c r="CG14" s="14"/>
      <c r="CH14" s="14"/>
      <c r="CI14" s="14"/>
      <c r="CJ14" s="14"/>
      <c r="CK14" s="14"/>
      <c r="CL14" s="14"/>
      <c r="CM14" s="14"/>
      <c r="CN14" s="14"/>
      <c r="CO14" s="14"/>
      <c r="CP14" s="14"/>
      <c r="CQ14" s="14"/>
      <c r="CR14" s="14"/>
      <c r="CS14" s="14"/>
      <c r="CT14" s="14"/>
      <c r="CU14" s="14"/>
      <c r="CV14" s="14"/>
      <c r="CW14" s="14"/>
      <c r="CX14" s="14"/>
      <c r="CY14" s="14"/>
      <c r="CZ14" s="14"/>
      <c r="DA14" s="14"/>
      <c r="DB14" s="14"/>
      <c r="DC14" s="14"/>
      <c r="DD14" s="14"/>
      <c r="DE14" s="14"/>
      <c r="DF14" s="14"/>
      <c r="DG14" s="14"/>
      <c r="DH14" s="14"/>
      <c r="DI14" s="14"/>
    </row>
    <row r="15" spans="1:113" s="15" customFormat="1" ht="15" customHeight="1" x14ac:dyDescent="0.25">
      <c r="A15" s="141" t="s">
        <v>87</v>
      </c>
      <c r="B15" s="141"/>
      <c r="C15" s="141"/>
      <c r="D15" s="141"/>
      <c r="E15" s="141"/>
      <c r="F15" s="141"/>
      <c r="G15" s="13"/>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c r="BT15" s="14"/>
      <c r="BU15" s="14"/>
      <c r="BV15" s="14"/>
      <c r="BW15" s="14"/>
      <c r="BX15" s="14"/>
      <c r="BY15" s="14"/>
      <c r="BZ15" s="14"/>
      <c r="CA15" s="14"/>
      <c r="CB15" s="14"/>
      <c r="CC15" s="14"/>
      <c r="CD15" s="14"/>
      <c r="CE15" s="14"/>
      <c r="CF15" s="14"/>
      <c r="CG15" s="14"/>
      <c r="CH15" s="14"/>
      <c r="CI15" s="14"/>
      <c r="CJ15" s="14"/>
      <c r="CK15" s="14"/>
      <c r="CL15" s="14"/>
      <c r="CM15" s="14"/>
      <c r="CN15" s="14"/>
      <c r="CO15" s="14"/>
      <c r="CP15" s="14"/>
      <c r="CQ15" s="14"/>
      <c r="CR15" s="14"/>
      <c r="CS15" s="14"/>
      <c r="CT15" s="14"/>
      <c r="CU15" s="14"/>
      <c r="CV15" s="14"/>
      <c r="CW15" s="14"/>
      <c r="CX15" s="14"/>
      <c r="CY15" s="14"/>
      <c r="CZ15" s="14"/>
      <c r="DA15" s="14"/>
      <c r="DB15" s="14"/>
      <c r="DC15" s="14"/>
      <c r="DD15" s="14"/>
      <c r="DE15" s="14"/>
      <c r="DF15" s="14"/>
      <c r="DG15" s="14"/>
      <c r="DH15" s="14"/>
      <c r="DI15" s="14"/>
    </row>
    <row r="16" spans="1:113" s="15" customFormat="1" ht="15" customHeight="1" x14ac:dyDescent="0.25">
      <c r="A16" s="65" t="s">
        <v>88</v>
      </c>
      <c r="B16" s="65"/>
      <c r="C16" s="65"/>
      <c r="D16" s="65"/>
      <c r="E16" s="65"/>
      <c r="F16" s="65"/>
      <c r="G16" s="13"/>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c r="CV16" s="14"/>
      <c r="CW16" s="14"/>
      <c r="CX16" s="14"/>
      <c r="CY16" s="14"/>
      <c r="CZ16" s="14"/>
      <c r="DA16" s="14"/>
      <c r="DB16" s="14"/>
      <c r="DC16" s="14"/>
      <c r="DD16" s="14"/>
      <c r="DE16" s="14"/>
      <c r="DF16" s="14"/>
      <c r="DG16" s="14"/>
      <c r="DH16" s="14"/>
      <c r="DI16" s="14"/>
    </row>
    <row r="18" spans="1:6" ht="15.75" x14ac:dyDescent="0.25">
      <c r="A18" s="39" t="s">
        <v>7</v>
      </c>
      <c r="B18" s="39"/>
    </row>
    <row r="19" spans="1:6" s="64" customFormat="1" ht="47.25" x14ac:dyDescent="0.25">
      <c r="A19" s="61" t="s">
        <v>0</v>
      </c>
      <c r="B19" s="62" t="s">
        <v>56</v>
      </c>
      <c r="C19" s="62" t="s">
        <v>1</v>
      </c>
      <c r="D19" s="62" t="s">
        <v>10</v>
      </c>
      <c r="E19" s="62" t="s">
        <v>73</v>
      </c>
    </row>
    <row r="20" spans="1:6" ht="28.5" x14ac:dyDescent="0.25">
      <c r="A20" s="40" t="s">
        <v>33</v>
      </c>
      <c r="B20" s="5">
        <v>117965</v>
      </c>
      <c r="C20" s="41">
        <f>B20*0.14</f>
        <v>16515.100000000002</v>
      </c>
      <c r="D20" s="41">
        <f>SUM(B20:C20)</f>
        <v>134480.1</v>
      </c>
      <c r="E20" s="50"/>
    </row>
    <row r="21" spans="1:6" x14ac:dyDescent="0.25">
      <c r="A21" s="42"/>
      <c r="B21" s="42"/>
      <c r="C21" s="43"/>
      <c r="D21" s="43"/>
      <c r="E21" s="43"/>
    </row>
    <row r="22" spans="1:6" ht="15.75" x14ac:dyDescent="0.25">
      <c r="A22" s="44" t="s">
        <v>11</v>
      </c>
      <c r="B22" s="44"/>
      <c r="C22" s="43"/>
      <c r="D22" s="43"/>
      <c r="E22" s="43"/>
    </row>
    <row r="23" spans="1:6" ht="31.5" x14ac:dyDescent="0.25">
      <c r="A23" s="18" t="s">
        <v>0</v>
      </c>
      <c r="B23" s="19" t="s">
        <v>71</v>
      </c>
      <c r="C23" s="19" t="s">
        <v>1</v>
      </c>
      <c r="D23" s="19" t="s">
        <v>10</v>
      </c>
    </row>
    <row r="24" spans="1:6" ht="15.75" x14ac:dyDescent="0.25">
      <c r="A24" s="20" t="s">
        <v>4</v>
      </c>
      <c r="B24" s="5">
        <v>29435</v>
      </c>
      <c r="C24" s="41">
        <f>B24*0.14</f>
        <v>4120.9000000000005</v>
      </c>
      <c r="D24" s="41">
        <f>SUM(B24:C24)</f>
        <v>33555.9</v>
      </c>
    </row>
    <row r="25" spans="1:6" ht="15.75" x14ac:dyDescent="0.25">
      <c r="A25" s="20" t="s">
        <v>5</v>
      </c>
      <c r="B25" s="5">
        <v>24415</v>
      </c>
      <c r="C25" s="41">
        <f>B25*0.14</f>
        <v>3418.1000000000004</v>
      </c>
      <c r="D25" s="41">
        <f>SUM(B25:C25)</f>
        <v>27833.1</v>
      </c>
    </row>
    <row r="26" spans="1:6" x14ac:dyDescent="0.25">
      <c r="A26" s="45"/>
      <c r="B26" s="45"/>
    </row>
    <row r="27" spans="1:6" ht="15.75" x14ac:dyDescent="0.25">
      <c r="A27" s="46" t="s">
        <v>8</v>
      </c>
      <c r="B27" s="46"/>
      <c r="C27" s="9"/>
      <c r="D27" s="9"/>
    </row>
    <row r="28" spans="1:6" ht="15.75" x14ac:dyDescent="0.25">
      <c r="A28" s="18" t="s">
        <v>0</v>
      </c>
      <c r="B28" s="19" t="s">
        <v>55</v>
      </c>
      <c r="C28" s="19" t="s">
        <v>1</v>
      </c>
      <c r="D28" s="19" t="s">
        <v>10</v>
      </c>
    </row>
    <row r="29" spans="1:6" ht="29.25" x14ac:dyDescent="0.25">
      <c r="A29" s="47" t="s">
        <v>54</v>
      </c>
      <c r="B29" s="5">
        <v>2052</v>
      </c>
      <c r="C29" s="41">
        <f>B29*0.14</f>
        <v>287.28000000000003</v>
      </c>
      <c r="D29" s="41">
        <f>SUM(B29:C29)</f>
        <v>2339.2800000000002</v>
      </c>
    </row>
    <row r="31" spans="1:6" s="9" customFormat="1" x14ac:dyDescent="0.25">
      <c r="A31" s="28"/>
      <c r="B31" s="28"/>
      <c r="C31" s="28"/>
      <c r="D31" s="28"/>
      <c r="E31" s="28"/>
      <c r="F31" s="28"/>
    </row>
    <row r="32" spans="1:6" s="9" customFormat="1" x14ac:dyDescent="0.25">
      <c r="A32" s="142" t="s">
        <v>59</v>
      </c>
      <c r="B32" s="142"/>
      <c r="C32" s="142"/>
      <c r="D32" s="142"/>
      <c r="E32" s="142"/>
      <c r="F32" s="28"/>
    </row>
    <row r="33" spans="1:6" s="9" customFormat="1" x14ac:dyDescent="0.25">
      <c r="A33" s="28"/>
      <c r="B33" s="28"/>
      <c r="C33" s="28"/>
      <c r="D33" s="28"/>
      <c r="E33" s="28"/>
      <c r="F33" s="28"/>
    </row>
    <row r="34" spans="1:6" s="9" customFormat="1" ht="33" x14ac:dyDescent="0.2">
      <c r="A34" s="30" t="s">
        <v>13</v>
      </c>
      <c r="B34" s="30" t="s">
        <v>14</v>
      </c>
      <c r="C34" s="31" t="s">
        <v>15</v>
      </c>
    </row>
    <row r="35" spans="1:6" s="9" customFormat="1" ht="16.5" x14ac:dyDescent="0.2">
      <c r="A35" s="32" t="s">
        <v>16</v>
      </c>
      <c r="B35" s="33">
        <v>0.2</v>
      </c>
      <c r="C35" s="32" t="s">
        <v>17</v>
      </c>
    </row>
    <row r="36" spans="1:6" s="9" customFormat="1" ht="16.5" x14ac:dyDescent="0.2">
      <c r="A36" s="32" t="s">
        <v>18</v>
      </c>
      <c r="B36" s="33">
        <v>0.2</v>
      </c>
      <c r="C36" s="32" t="s">
        <v>19</v>
      </c>
    </row>
    <row r="37" spans="1:6" s="9" customFormat="1" ht="16.5" x14ac:dyDescent="0.2">
      <c r="A37" s="32" t="s">
        <v>20</v>
      </c>
      <c r="B37" s="33">
        <v>0.2</v>
      </c>
      <c r="C37" s="32" t="s">
        <v>19</v>
      </c>
    </row>
    <row r="38" spans="1:6" s="9" customFormat="1" ht="16.5" x14ac:dyDescent="0.2">
      <c r="A38" s="32" t="s">
        <v>57</v>
      </c>
      <c r="B38" s="33">
        <v>0.2</v>
      </c>
      <c r="C38" s="32" t="s">
        <v>19</v>
      </c>
    </row>
    <row r="39" spans="1:6" s="9" customFormat="1" ht="16.5" x14ac:dyDescent="0.2">
      <c r="A39" s="32" t="s">
        <v>30</v>
      </c>
      <c r="B39" s="33">
        <v>0.2</v>
      </c>
      <c r="C39" s="32" t="s">
        <v>19</v>
      </c>
    </row>
    <row r="40" spans="1:6" s="9" customFormat="1" ht="16.5" x14ac:dyDescent="0.2">
      <c r="A40" s="34" t="s">
        <v>2</v>
      </c>
      <c r="B40" s="33">
        <v>1</v>
      </c>
      <c r="C40" s="32"/>
    </row>
    <row r="41" spans="1:6" s="9" customFormat="1" ht="16.5" x14ac:dyDescent="0.3">
      <c r="A41" s="36"/>
      <c r="B41" s="36"/>
      <c r="C41" s="36"/>
    </row>
    <row r="42" spans="1:6" s="9" customFormat="1" ht="16.5" x14ac:dyDescent="0.3">
      <c r="A42" s="35" t="s">
        <v>58</v>
      </c>
      <c r="B42" s="35"/>
      <c r="C42" s="36"/>
    </row>
    <row r="43" spans="1:6" s="9" customFormat="1" ht="33" x14ac:dyDescent="0.2">
      <c r="A43" s="30" t="s">
        <v>21</v>
      </c>
      <c r="B43" s="30" t="s">
        <v>14</v>
      </c>
      <c r="C43" s="31" t="s">
        <v>15</v>
      </c>
    </row>
    <row r="44" spans="1:6" s="59" customFormat="1" ht="16.5" x14ac:dyDescent="0.2">
      <c r="A44" s="4" t="s">
        <v>16</v>
      </c>
      <c r="B44" s="3"/>
      <c r="C44" s="4"/>
    </row>
    <row r="45" spans="1:6" s="59" customFormat="1" ht="16.5" x14ac:dyDescent="0.2">
      <c r="A45" s="4" t="s">
        <v>18</v>
      </c>
      <c r="B45" s="3"/>
      <c r="C45" s="4"/>
    </row>
    <row r="46" spans="1:6" s="59" customFormat="1" ht="16.5" x14ac:dyDescent="0.2">
      <c r="A46" s="4" t="s">
        <v>20</v>
      </c>
      <c r="B46" s="3"/>
      <c r="C46" s="4"/>
    </row>
    <row r="47" spans="1:6" s="59" customFormat="1" ht="16.5" x14ac:dyDescent="0.2">
      <c r="A47" s="4" t="s">
        <v>57</v>
      </c>
      <c r="B47" s="3"/>
      <c r="C47" s="4"/>
    </row>
    <row r="48" spans="1:6" s="59" customFormat="1" ht="16.5" x14ac:dyDescent="0.2">
      <c r="A48" s="4" t="s">
        <v>30</v>
      </c>
      <c r="B48" s="3"/>
      <c r="C48" s="4"/>
    </row>
    <row r="49" spans="1:5" s="59" customFormat="1" ht="16.5" x14ac:dyDescent="0.2">
      <c r="A49" s="4"/>
      <c r="B49" s="3"/>
      <c r="C49" s="4"/>
    </row>
    <row r="50" spans="1:5" s="59" customFormat="1" ht="16.5" x14ac:dyDescent="0.2">
      <c r="B50" s="3"/>
      <c r="C50" s="4"/>
    </row>
    <row r="51" spans="1:5" s="59" customFormat="1" ht="16.5" x14ac:dyDescent="0.2">
      <c r="A51" s="37" t="s">
        <v>2</v>
      </c>
      <c r="B51" s="3"/>
      <c r="C51" s="4"/>
    </row>
    <row r="52" spans="1:5" s="9" customFormat="1" x14ac:dyDescent="0.25">
      <c r="A52" s="14"/>
      <c r="B52" s="14"/>
      <c r="C52" s="14"/>
      <c r="D52" s="14"/>
      <c r="E52" s="48"/>
    </row>
    <row r="53" spans="1:5" s="49" customFormat="1" x14ac:dyDescent="0.25">
      <c r="A53" s="14"/>
      <c r="B53" s="14"/>
      <c r="C53" s="14"/>
      <c r="D53" s="14"/>
    </row>
  </sheetData>
  <mergeCells count="4">
    <mergeCell ref="A1:E1"/>
    <mergeCell ref="A12:E12"/>
    <mergeCell ref="A15:F15"/>
    <mergeCell ref="A32:E32"/>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J76"/>
  <sheetViews>
    <sheetView topLeftCell="C1" workbookViewId="0">
      <selection activeCell="C45" sqref="C45:H52"/>
    </sheetView>
  </sheetViews>
  <sheetFormatPr defaultRowHeight="14.25" x14ac:dyDescent="0.2"/>
  <cols>
    <col min="1" max="1" width="54.140625" style="9" customWidth="1"/>
    <col min="2" max="2" width="16.7109375" style="9" hidden="1" customWidth="1"/>
    <col min="3" max="4" width="16.7109375" style="9" customWidth="1"/>
    <col min="5" max="5" width="15.28515625" style="9" customWidth="1"/>
    <col min="6" max="6" width="19.85546875" style="9" customWidth="1"/>
    <col min="7" max="7" width="26.140625" style="9" customWidth="1"/>
    <col min="8" max="8" width="50.85546875" style="9" customWidth="1"/>
    <col min="9" max="16384" width="9.140625" style="9"/>
  </cols>
  <sheetData>
    <row r="1" spans="1:114" ht="23.25" x14ac:dyDescent="0.35">
      <c r="A1" s="8" t="s">
        <v>6</v>
      </c>
      <c r="B1" s="8"/>
      <c r="C1" s="8"/>
      <c r="D1" s="8"/>
    </row>
    <row r="3" spans="1:114" ht="15" x14ac:dyDescent="0.2">
      <c r="A3" s="10" t="s">
        <v>3</v>
      </c>
      <c r="B3" s="10"/>
      <c r="C3" s="10"/>
      <c r="D3" s="10"/>
    </row>
    <row r="4" spans="1:114" x14ac:dyDescent="0.2">
      <c r="A4" s="11" t="s">
        <v>27</v>
      </c>
      <c r="B4" s="11"/>
      <c r="C4" s="11"/>
      <c r="D4" s="11"/>
    </row>
    <row r="5" spans="1:114" ht="27.75" customHeight="1" x14ac:dyDescent="0.2">
      <c r="A5" s="141" t="s">
        <v>63</v>
      </c>
      <c r="B5" s="141"/>
      <c r="C5" s="141"/>
      <c r="D5" s="141"/>
      <c r="E5" s="141"/>
      <c r="F5" s="141"/>
      <c r="G5" s="141"/>
      <c r="H5" s="141"/>
    </row>
    <row r="6" spans="1:114" x14ac:dyDescent="0.2">
      <c r="A6" s="11" t="s">
        <v>67</v>
      </c>
      <c r="B6" s="11"/>
      <c r="C6" s="11"/>
      <c r="D6" s="11"/>
    </row>
    <row r="7" spans="1:114" x14ac:dyDescent="0.2">
      <c r="A7" s="11" t="s">
        <v>48</v>
      </c>
      <c r="B7" s="11"/>
      <c r="C7" s="11"/>
      <c r="D7" s="11"/>
    </row>
    <row r="8" spans="1:114" x14ac:dyDescent="0.2">
      <c r="A8" s="11" t="s">
        <v>49</v>
      </c>
      <c r="B8" s="11"/>
      <c r="C8" s="11"/>
      <c r="D8" s="11"/>
    </row>
    <row r="9" spans="1:114" s="14" customFormat="1" ht="15" x14ac:dyDescent="0.25">
      <c r="A9" s="13" t="s">
        <v>76</v>
      </c>
      <c r="B9" s="13"/>
    </row>
    <row r="10" spans="1:114" s="15" customFormat="1" ht="15" customHeight="1" x14ac:dyDescent="0.25">
      <c r="A10" s="13" t="s">
        <v>74</v>
      </c>
      <c r="B10" s="13"/>
      <c r="C10" s="13"/>
      <c r="D10" s="13"/>
      <c r="E10" s="13"/>
      <c r="F10" s="13"/>
      <c r="G10" s="13"/>
      <c r="H10" s="13"/>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c r="AY10" s="14"/>
      <c r="AZ10" s="14"/>
      <c r="BA10" s="14"/>
      <c r="BB10" s="14"/>
      <c r="BC10" s="14"/>
      <c r="BD10" s="14"/>
      <c r="BE10" s="14"/>
      <c r="BF10" s="14"/>
      <c r="BG10" s="14"/>
      <c r="BH10" s="14"/>
      <c r="BI10" s="14"/>
      <c r="BJ10" s="14"/>
      <c r="BK10" s="14"/>
      <c r="BL10" s="14"/>
      <c r="BM10" s="14"/>
      <c r="BN10" s="14"/>
      <c r="BO10" s="14"/>
      <c r="BP10" s="14"/>
      <c r="BQ10" s="14"/>
      <c r="BR10" s="14"/>
      <c r="BS10" s="14"/>
      <c r="BT10" s="14"/>
      <c r="BU10" s="14"/>
      <c r="BV10" s="14"/>
      <c r="BW10" s="14"/>
      <c r="BX10" s="14"/>
      <c r="BY10" s="14"/>
      <c r="BZ10" s="14"/>
      <c r="CA10" s="14"/>
      <c r="CB10" s="14"/>
      <c r="CC10" s="14"/>
      <c r="CD10" s="14"/>
      <c r="CE10" s="14"/>
      <c r="CF10" s="14"/>
      <c r="CG10" s="14"/>
      <c r="CH10" s="14"/>
      <c r="CI10" s="14"/>
      <c r="CJ10" s="14"/>
      <c r="CK10" s="14"/>
      <c r="CL10" s="14"/>
      <c r="CM10" s="14"/>
      <c r="CN10" s="14"/>
      <c r="CO10" s="14"/>
      <c r="CP10" s="14"/>
      <c r="CQ10" s="14"/>
      <c r="CR10" s="14"/>
      <c r="CS10" s="14"/>
      <c r="CT10" s="14"/>
      <c r="CU10" s="14"/>
      <c r="CV10" s="14"/>
      <c r="CW10" s="14"/>
      <c r="CX10" s="14"/>
      <c r="CY10" s="14"/>
      <c r="CZ10" s="14"/>
      <c r="DA10" s="14"/>
      <c r="DB10" s="14"/>
      <c r="DC10" s="14"/>
      <c r="DD10" s="14"/>
      <c r="DE10" s="14"/>
      <c r="DF10" s="14"/>
      <c r="DG10" s="14"/>
      <c r="DH10" s="14"/>
      <c r="DI10" s="14"/>
      <c r="DJ10" s="14"/>
    </row>
    <row r="11" spans="1:114" s="15" customFormat="1" ht="15" customHeight="1" x14ac:dyDescent="0.25">
      <c r="A11" s="13" t="s">
        <v>75</v>
      </c>
      <c r="B11" s="13"/>
      <c r="C11" s="13"/>
      <c r="D11" s="13"/>
      <c r="E11" s="13"/>
      <c r="F11" s="13"/>
      <c r="G11" s="13"/>
      <c r="H11" s="13"/>
      <c r="I11" s="14"/>
      <c r="J11" s="1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c r="BT11" s="14"/>
      <c r="BU11" s="14"/>
      <c r="BV11" s="14"/>
      <c r="BW11" s="14"/>
      <c r="BX11" s="14"/>
      <c r="BY11" s="14"/>
      <c r="BZ11" s="14"/>
      <c r="CA11" s="14"/>
      <c r="CB11" s="14"/>
      <c r="CC11" s="14"/>
      <c r="CD11" s="14"/>
      <c r="CE11" s="14"/>
      <c r="CF11" s="14"/>
      <c r="CG11" s="14"/>
      <c r="CH11" s="14"/>
      <c r="CI11" s="14"/>
      <c r="CJ11" s="14"/>
      <c r="CK11" s="14"/>
      <c r="CL11" s="14"/>
      <c r="CM11" s="14"/>
      <c r="CN11" s="14"/>
      <c r="CO11" s="14"/>
      <c r="CP11" s="14"/>
      <c r="CQ11" s="14"/>
      <c r="CR11" s="14"/>
      <c r="CS11" s="14"/>
      <c r="CT11" s="14"/>
      <c r="CU11" s="14"/>
      <c r="CV11" s="14"/>
      <c r="CW11" s="14"/>
      <c r="CX11" s="14"/>
      <c r="CY11" s="14"/>
      <c r="CZ11" s="14"/>
      <c r="DA11" s="14"/>
      <c r="DB11" s="14"/>
      <c r="DC11" s="14"/>
      <c r="DD11" s="14"/>
      <c r="DE11" s="14"/>
      <c r="DF11" s="14"/>
      <c r="DG11" s="14"/>
      <c r="DH11" s="14"/>
      <c r="DI11" s="14"/>
      <c r="DJ11" s="14"/>
    </row>
    <row r="12" spans="1:114" s="15" customFormat="1" ht="34.5" customHeight="1" x14ac:dyDescent="0.25">
      <c r="A12" s="140" t="s">
        <v>60</v>
      </c>
      <c r="B12" s="140"/>
      <c r="C12" s="143"/>
      <c r="D12" s="143"/>
      <c r="E12" s="143"/>
      <c r="F12" s="143"/>
      <c r="G12" s="13"/>
      <c r="H12" s="13"/>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c r="BT12" s="14"/>
      <c r="BU12" s="14"/>
      <c r="BV12" s="14"/>
      <c r="BW12" s="14"/>
      <c r="BX12" s="14"/>
      <c r="BY12" s="14"/>
      <c r="BZ12" s="14"/>
      <c r="CA12" s="14"/>
      <c r="CB12" s="14"/>
      <c r="CC12" s="14"/>
      <c r="CD12" s="14"/>
      <c r="CE12" s="14"/>
      <c r="CF12" s="14"/>
      <c r="CG12" s="14"/>
      <c r="CH12" s="14"/>
      <c r="CI12" s="14"/>
      <c r="CJ12" s="14"/>
      <c r="CK12" s="14"/>
      <c r="CL12" s="14"/>
      <c r="CM12" s="14"/>
      <c r="CN12" s="14"/>
      <c r="CO12" s="14"/>
      <c r="CP12" s="14"/>
      <c r="CQ12" s="14"/>
      <c r="CR12" s="14"/>
      <c r="CS12" s="14"/>
      <c r="CT12" s="14"/>
      <c r="CU12" s="14"/>
      <c r="CV12" s="14"/>
      <c r="CW12" s="14"/>
      <c r="CX12" s="14"/>
      <c r="CY12" s="14"/>
      <c r="CZ12" s="14"/>
      <c r="DA12" s="14"/>
      <c r="DB12" s="14"/>
      <c r="DC12" s="14"/>
      <c r="DD12" s="14"/>
      <c r="DE12" s="14"/>
      <c r="DF12" s="14"/>
      <c r="DG12" s="14"/>
      <c r="DH12" s="14"/>
      <c r="DI12" s="14"/>
      <c r="DJ12" s="14"/>
    </row>
    <row r="13" spans="1:114" s="15" customFormat="1" ht="17.25" customHeight="1" x14ac:dyDescent="0.25">
      <c r="A13" s="140" t="s">
        <v>86</v>
      </c>
      <c r="B13" s="140"/>
      <c r="C13" s="140"/>
      <c r="D13" s="140"/>
      <c r="E13" s="140"/>
      <c r="F13" s="140"/>
      <c r="G13" s="140"/>
      <c r="H13" s="13"/>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c r="CC13" s="14"/>
      <c r="CD13" s="14"/>
      <c r="CE13" s="14"/>
      <c r="CF13" s="14"/>
      <c r="CG13" s="14"/>
      <c r="CH13" s="14"/>
      <c r="CI13" s="14"/>
      <c r="CJ13" s="14"/>
      <c r="CK13" s="14"/>
      <c r="CL13" s="14"/>
      <c r="CM13" s="14"/>
      <c r="CN13" s="14"/>
      <c r="CO13" s="14"/>
      <c r="CP13" s="14"/>
      <c r="CQ13" s="14"/>
      <c r="CR13" s="14"/>
      <c r="CS13" s="14"/>
      <c r="CT13" s="14"/>
      <c r="CU13" s="14"/>
      <c r="CV13" s="14"/>
      <c r="CW13" s="14"/>
      <c r="CX13" s="14"/>
      <c r="CY13" s="14"/>
      <c r="CZ13" s="14"/>
      <c r="DA13" s="14"/>
      <c r="DB13" s="14"/>
      <c r="DC13" s="14"/>
      <c r="DD13" s="14"/>
      <c r="DE13" s="14"/>
      <c r="DF13" s="14"/>
      <c r="DG13" s="14"/>
      <c r="DH13" s="14"/>
      <c r="DI13" s="14"/>
      <c r="DJ13" s="14"/>
    </row>
    <row r="14" spans="1:114" x14ac:dyDescent="0.2">
      <c r="A14" s="11"/>
      <c r="B14" s="11"/>
      <c r="C14" s="11"/>
      <c r="D14" s="11"/>
    </row>
    <row r="15" spans="1:114" ht="15" hidden="1" x14ac:dyDescent="0.2">
      <c r="A15" s="16" t="s">
        <v>34</v>
      </c>
      <c r="B15" s="16"/>
      <c r="C15" s="16"/>
      <c r="D15" s="16"/>
      <c r="E15" s="17"/>
      <c r="F15" s="17"/>
      <c r="G15" s="17"/>
      <c r="H15" s="17"/>
    </row>
    <row r="16" spans="1:114" ht="47.25" hidden="1" x14ac:dyDescent="0.2">
      <c r="A16" s="18" t="s">
        <v>0</v>
      </c>
      <c r="B16" s="18" t="s">
        <v>36</v>
      </c>
      <c r="C16" s="18"/>
      <c r="D16" s="18"/>
      <c r="E16" s="18" t="s">
        <v>32</v>
      </c>
      <c r="F16" s="19" t="s">
        <v>47</v>
      </c>
      <c r="G16" s="19" t="s">
        <v>1</v>
      </c>
      <c r="H16" s="19" t="s">
        <v>42</v>
      </c>
    </row>
    <row r="17" spans="1:8" x14ac:dyDescent="0.2">
      <c r="A17" s="20" t="s">
        <v>35</v>
      </c>
      <c r="B17" s="21">
        <v>7</v>
      </c>
      <c r="C17" s="21"/>
      <c r="D17" s="21"/>
      <c r="E17" s="21">
        <f>B17*20</f>
        <v>140</v>
      </c>
      <c r="F17" s="51"/>
      <c r="G17" s="51"/>
      <c r="H17" s="51"/>
    </row>
    <row r="18" spans="1:8" x14ac:dyDescent="0.2">
      <c r="A18" s="20" t="s">
        <v>37</v>
      </c>
      <c r="B18" s="21">
        <v>4</v>
      </c>
      <c r="C18" s="21"/>
      <c r="D18" s="21"/>
      <c r="E18" s="21">
        <f>B18*20</f>
        <v>80</v>
      </c>
      <c r="F18" s="51"/>
      <c r="G18" s="51"/>
      <c r="H18" s="51"/>
    </row>
    <row r="19" spans="1:8" x14ac:dyDescent="0.2">
      <c r="A19" s="52" t="s">
        <v>38</v>
      </c>
      <c r="B19" s="23">
        <f>B17+B18</f>
        <v>11</v>
      </c>
      <c r="C19" s="23"/>
      <c r="D19" s="23"/>
      <c r="E19" s="23">
        <f>E17+E18</f>
        <v>220</v>
      </c>
      <c r="F19" s="52"/>
      <c r="G19" s="52"/>
      <c r="H19" s="52"/>
    </row>
    <row r="20" spans="1:8" x14ac:dyDescent="0.2">
      <c r="A20" s="25"/>
      <c r="B20" s="26"/>
      <c r="C20" s="26"/>
      <c r="D20" s="26"/>
      <c r="E20" s="26"/>
      <c r="F20" s="25"/>
      <c r="G20" s="25"/>
      <c r="H20" s="25"/>
    </row>
    <row r="21" spans="1:8" ht="15" x14ac:dyDescent="0.2">
      <c r="A21" s="16" t="s">
        <v>39</v>
      </c>
      <c r="B21" s="16"/>
      <c r="C21" s="16"/>
      <c r="D21" s="16"/>
      <c r="E21" s="17"/>
      <c r="F21" s="17"/>
      <c r="G21" s="17"/>
      <c r="H21" s="17"/>
    </row>
    <row r="22" spans="1:8" ht="47.25" x14ac:dyDescent="0.2">
      <c r="A22" s="18" t="s">
        <v>0</v>
      </c>
      <c r="B22" s="18" t="s">
        <v>36</v>
      </c>
      <c r="C22" s="18"/>
      <c r="D22" s="18"/>
      <c r="E22" s="18" t="s">
        <v>32</v>
      </c>
      <c r="F22" s="19" t="s">
        <v>47</v>
      </c>
      <c r="G22" s="19" t="s">
        <v>1</v>
      </c>
      <c r="H22" s="19" t="s">
        <v>42</v>
      </c>
    </row>
    <row r="23" spans="1:8" x14ac:dyDescent="0.2">
      <c r="A23" s="20" t="s">
        <v>35</v>
      </c>
      <c r="B23" s="21">
        <v>7</v>
      </c>
      <c r="C23" s="21"/>
      <c r="D23" s="21"/>
      <c r="E23" s="21">
        <f>B23*20</f>
        <v>140</v>
      </c>
      <c r="F23" s="51"/>
      <c r="G23" s="51"/>
      <c r="H23" s="51"/>
    </row>
    <row r="24" spans="1:8" x14ac:dyDescent="0.2">
      <c r="A24" s="20" t="s">
        <v>37</v>
      </c>
      <c r="B24" s="21">
        <v>4</v>
      </c>
      <c r="C24" s="21"/>
      <c r="D24" s="21"/>
      <c r="E24" s="21">
        <f>B24*20</f>
        <v>80</v>
      </c>
      <c r="F24" s="51"/>
      <c r="G24" s="51"/>
      <c r="H24" s="51"/>
    </row>
    <row r="25" spans="1:8" x14ac:dyDescent="0.2">
      <c r="A25" s="52" t="s">
        <v>38</v>
      </c>
      <c r="B25" s="23">
        <f>B23+B24</f>
        <v>11</v>
      </c>
      <c r="C25" s="23"/>
      <c r="D25" s="23"/>
      <c r="E25" s="23">
        <f>E23+E24</f>
        <v>220</v>
      </c>
      <c r="F25" s="52"/>
      <c r="G25" s="52"/>
      <c r="H25" s="52"/>
    </row>
    <row r="26" spans="1:8" x14ac:dyDescent="0.2">
      <c r="A26" s="25"/>
      <c r="B26" s="26"/>
      <c r="C26" s="26"/>
      <c r="D26" s="26"/>
      <c r="E26" s="26"/>
      <c r="F26" s="25"/>
      <c r="G26" s="25"/>
      <c r="H26" s="25"/>
    </row>
    <row r="27" spans="1:8" ht="15" x14ac:dyDescent="0.2">
      <c r="A27" s="16" t="s">
        <v>40</v>
      </c>
      <c r="B27" s="16"/>
      <c r="C27" s="16"/>
      <c r="D27" s="16"/>
      <c r="E27" s="17"/>
      <c r="F27" s="17"/>
      <c r="G27" s="17"/>
      <c r="H27" s="17"/>
    </row>
    <row r="28" spans="1:8" ht="47.25" x14ac:dyDescent="0.2">
      <c r="A28" s="18" t="s">
        <v>0</v>
      </c>
      <c r="B28" s="18" t="s">
        <v>36</v>
      </c>
      <c r="C28" s="18"/>
      <c r="D28" s="18"/>
      <c r="E28" s="18" t="s">
        <v>32</v>
      </c>
      <c r="F28" s="19" t="s">
        <v>47</v>
      </c>
      <c r="G28" s="19" t="s">
        <v>1</v>
      </c>
      <c r="H28" s="19" t="s">
        <v>42</v>
      </c>
    </row>
    <row r="29" spans="1:8" x14ac:dyDescent="0.2">
      <c r="A29" s="20" t="s">
        <v>35</v>
      </c>
      <c r="B29" s="21">
        <v>5</v>
      </c>
      <c r="C29" s="21"/>
      <c r="D29" s="21"/>
      <c r="E29" s="21">
        <f>B29*20</f>
        <v>100</v>
      </c>
      <c r="F29" s="51"/>
      <c r="G29" s="51"/>
      <c r="H29" s="51"/>
    </row>
    <row r="30" spans="1:8" x14ac:dyDescent="0.2">
      <c r="A30" s="20" t="s">
        <v>37</v>
      </c>
      <c r="B30" s="21">
        <v>3</v>
      </c>
      <c r="C30" s="21"/>
      <c r="D30" s="21"/>
      <c r="E30" s="21">
        <f>B30*20</f>
        <v>60</v>
      </c>
      <c r="F30" s="51"/>
      <c r="G30" s="51"/>
      <c r="H30" s="51"/>
    </row>
    <row r="31" spans="1:8" x14ac:dyDescent="0.2">
      <c r="A31" s="52" t="s">
        <v>38</v>
      </c>
      <c r="B31" s="23">
        <f>B29+B30</f>
        <v>8</v>
      </c>
      <c r="C31" s="23"/>
      <c r="D31" s="23"/>
      <c r="E31" s="23">
        <f>E29+E30</f>
        <v>160</v>
      </c>
      <c r="F31" s="52"/>
      <c r="G31" s="52"/>
      <c r="H31" s="52"/>
    </row>
    <row r="32" spans="1:8" x14ac:dyDescent="0.2">
      <c r="A32" s="25"/>
      <c r="B32" s="26"/>
      <c r="C32" s="26"/>
      <c r="D32" s="26"/>
      <c r="E32" s="26"/>
      <c r="F32" s="25"/>
      <c r="G32" s="25"/>
      <c r="H32" s="25"/>
    </row>
    <row r="33" spans="1:8" ht="15" x14ac:dyDescent="0.2">
      <c r="A33" s="16" t="s">
        <v>41</v>
      </c>
      <c r="B33" s="16"/>
      <c r="C33" s="16"/>
      <c r="D33" s="16"/>
      <c r="E33" s="17"/>
      <c r="F33" s="17"/>
      <c r="G33" s="17"/>
      <c r="H33" s="17"/>
    </row>
    <row r="34" spans="1:8" ht="47.25" x14ac:dyDescent="0.2">
      <c r="A34" s="18" t="s">
        <v>0</v>
      </c>
      <c r="B34" s="18" t="s">
        <v>36</v>
      </c>
      <c r="C34" s="18"/>
      <c r="D34" s="18"/>
      <c r="E34" s="18" t="s">
        <v>32</v>
      </c>
      <c r="F34" s="19" t="s">
        <v>47</v>
      </c>
      <c r="G34" s="19" t="s">
        <v>1</v>
      </c>
      <c r="H34" s="19" t="s">
        <v>42</v>
      </c>
    </row>
    <row r="35" spans="1:8" x14ac:dyDescent="0.2">
      <c r="A35" s="20" t="s">
        <v>35</v>
      </c>
      <c r="B35" s="21">
        <v>6</v>
      </c>
      <c r="C35" s="21"/>
      <c r="D35" s="21"/>
      <c r="E35" s="21">
        <f>B35*20</f>
        <v>120</v>
      </c>
      <c r="F35" s="51"/>
      <c r="G35" s="51"/>
      <c r="H35" s="51"/>
    </row>
    <row r="36" spans="1:8" x14ac:dyDescent="0.2">
      <c r="A36" s="20" t="s">
        <v>37</v>
      </c>
      <c r="B36" s="21">
        <v>3</v>
      </c>
      <c r="C36" s="21"/>
      <c r="D36" s="21"/>
      <c r="E36" s="21">
        <f>B36*20</f>
        <v>60</v>
      </c>
      <c r="F36" s="51"/>
      <c r="G36" s="51"/>
      <c r="H36" s="51"/>
    </row>
    <row r="37" spans="1:8" x14ac:dyDescent="0.2">
      <c r="A37" s="52" t="s">
        <v>38</v>
      </c>
      <c r="B37" s="23">
        <f>B35+B36</f>
        <v>9</v>
      </c>
      <c r="C37" s="23"/>
      <c r="D37" s="23"/>
      <c r="E37" s="23">
        <f>E35+E36</f>
        <v>180</v>
      </c>
      <c r="F37" s="52"/>
      <c r="G37" s="52"/>
      <c r="H37" s="52"/>
    </row>
    <row r="38" spans="1:8" x14ac:dyDescent="0.2">
      <c r="A38" s="25"/>
      <c r="B38" s="26"/>
      <c r="C38" s="26"/>
      <c r="D38" s="26"/>
      <c r="E38" s="26"/>
      <c r="F38" s="25"/>
      <c r="G38" s="25"/>
      <c r="H38" s="25"/>
    </row>
    <row r="39" spans="1:8" ht="15" x14ac:dyDescent="0.25">
      <c r="A39" s="27" t="s">
        <v>43</v>
      </c>
      <c r="B39" s="27"/>
      <c r="C39" s="27"/>
      <c r="D39" s="27"/>
    </row>
    <row r="40" spans="1:8" ht="31.5" x14ac:dyDescent="0.2">
      <c r="A40" s="18" t="s">
        <v>0</v>
      </c>
      <c r="B40" s="18" t="s">
        <v>31</v>
      </c>
      <c r="C40" s="18"/>
      <c r="D40" s="18"/>
      <c r="E40" s="18" t="s">
        <v>31</v>
      </c>
      <c r="F40" s="18" t="s">
        <v>45</v>
      </c>
      <c r="G40" s="19" t="s">
        <v>1</v>
      </c>
      <c r="H40" s="19" t="s">
        <v>10</v>
      </c>
    </row>
    <row r="41" spans="1:8" x14ac:dyDescent="0.2">
      <c r="A41" s="20" t="s">
        <v>44</v>
      </c>
      <c r="B41" s="20">
        <f>E19+E25+E31+E37</f>
        <v>780</v>
      </c>
      <c r="C41" s="20"/>
      <c r="D41" s="20"/>
      <c r="E41" s="20">
        <f>E19+E25+E31+E37</f>
        <v>780</v>
      </c>
      <c r="F41" s="51"/>
      <c r="G41" s="51"/>
      <c r="H41" s="51"/>
    </row>
    <row r="44" spans="1:8" ht="15" x14ac:dyDescent="0.2">
      <c r="A44" s="16" t="s">
        <v>92</v>
      </c>
      <c r="B44" s="16"/>
      <c r="C44" s="16"/>
      <c r="D44" s="16"/>
      <c r="E44" s="17"/>
      <c r="F44" s="17"/>
      <c r="G44" s="17"/>
      <c r="H44" s="17"/>
    </row>
    <row r="45" spans="1:8" s="63" customFormat="1" ht="47.25" x14ac:dyDescent="0.25">
      <c r="A45" s="61" t="s">
        <v>0</v>
      </c>
      <c r="B45" s="61" t="s">
        <v>36</v>
      </c>
      <c r="C45" s="62" t="s">
        <v>66</v>
      </c>
      <c r="D45" s="62" t="s">
        <v>85</v>
      </c>
      <c r="E45" s="62" t="s">
        <v>68</v>
      </c>
      <c r="F45" s="62" t="s">
        <v>1</v>
      </c>
      <c r="G45" s="62" t="s">
        <v>42</v>
      </c>
      <c r="H45" s="62" t="s">
        <v>73</v>
      </c>
    </row>
    <row r="46" spans="1:8" ht="15.75" x14ac:dyDescent="0.2">
      <c r="A46" s="20" t="s">
        <v>69</v>
      </c>
      <c r="B46" s="21">
        <v>4</v>
      </c>
      <c r="C46" s="21">
        <v>25</v>
      </c>
      <c r="D46" s="6">
        <v>31875</v>
      </c>
      <c r="E46" s="58">
        <f>C46*D46</f>
        <v>796875</v>
      </c>
      <c r="F46" s="58">
        <f>E46*0.14</f>
        <v>111562.50000000001</v>
      </c>
      <c r="G46" s="58">
        <f>E46+F46</f>
        <v>908437.5</v>
      </c>
      <c r="H46" s="50"/>
    </row>
    <row r="47" spans="1:8" ht="15.75" x14ac:dyDescent="0.2">
      <c r="A47" s="20" t="s">
        <v>37</v>
      </c>
      <c r="B47" s="21">
        <v>2</v>
      </c>
      <c r="C47" s="21">
        <v>14</v>
      </c>
      <c r="D47" s="6">
        <v>31875</v>
      </c>
      <c r="E47" s="58">
        <f>C47*D47</f>
        <v>446250</v>
      </c>
      <c r="F47" s="58">
        <f>E47*0.14</f>
        <v>62475.000000000007</v>
      </c>
      <c r="G47" s="58">
        <f>E47+F47</f>
        <v>508725</v>
      </c>
      <c r="H47" s="50"/>
    </row>
    <row r="48" spans="1:8" ht="15.75" x14ac:dyDescent="0.25">
      <c r="A48" s="22" t="s">
        <v>38</v>
      </c>
      <c r="B48" s="23">
        <f>B46+B47</f>
        <v>6</v>
      </c>
      <c r="C48" s="53"/>
      <c r="D48" s="56"/>
      <c r="E48" s="54"/>
      <c r="F48" s="55"/>
      <c r="G48" s="24">
        <f>G46+G47</f>
        <v>1417162.5</v>
      </c>
      <c r="H48" s="50"/>
    </row>
    <row r="49" spans="1:8" x14ac:dyDescent="0.2">
      <c r="A49" s="25"/>
      <c r="B49" s="26"/>
      <c r="C49" s="26"/>
      <c r="D49" s="26"/>
      <c r="E49" s="26"/>
      <c r="F49" s="25"/>
      <c r="G49" s="25"/>
      <c r="H49" s="25"/>
    </row>
    <row r="50" spans="1:8" ht="15" x14ac:dyDescent="0.25">
      <c r="A50" s="27" t="s">
        <v>53</v>
      </c>
      <c r="B50" s="27"/>
      <c r="C50" s="27"/>
      <c r="D50" s="27"/>
    </row>
    <row r="51" spans="1:8" ht="31.5" x14ac:dyDescent="0.2">
      <c r="A51" s="18" t="s">
        <v>0</v>
      </c>
      <c r="B51" s="18" t="s">
        <v>31</v>
      </c>
      <c r="C51" s="18" t="s">
        <v>68</v>
      </c>
      <c r="D51" s="19" t="s">
        <v>1</v>
      </c>
      <c r="E51" s="19" t="s">
        <v>10</v>
      </c>
    </row>
    <row r="52" spans="1:8" ht="15" x14ac:dyDescent="0.2">
      <c r="A52" s="20" t="s">
        <v>44</v>
      </c>
      <c r="B52" s="20" t="e">
        <f>#REF!+#REF!+#REF!+#REF!</f>
        <v>#REF!</v>
      </c>
      <c r="C52" s="7">
        <v>192</v>
      </c>
      <c r="D52" s="58">
        <f>C52*0.14</f>
        <v>26.880000000000003</v>
      </c>
      <c r="E52" s="58">
        <f>C52+D52</f>
        <v>218.88</v>
      </c>
    </row>
    <row r="54" spans="1:8" ht="15" x14ac:dyDescent="0.25">
      <c r="A54" s="28"/>
      <c r="B54" s="28"/>
      <c r="C54" s="28"/>
      <c r="D54" s="28"/>
      <c r="E54" s="28"/>
      <c r="F54" s="28"/>
      <c r="G54" s="28"/>
      <c r="H54" s="28"/>
    </row>
    <row r="55" spans="1:8" ht="15" x14ac:dyDescent="0.25">
      <c r="A55" s="142" t="s">
        <v>65</v>
      </c>
      <c r="B55" s="142"/>
      <c r="C55" s="142"/>
      <c r="D55" s="142"/>
      <c r="E55" s="142"/>
      <c r="F55" s="142"/>
      <c r="G55" s="142"/>
      <c r="H55" s="29"/>
    </row>
    <row r="56" spans="1:8" ht="15" x14ac:dyDescent="0.25">
      <c r="A56" s="29"/>
      <c r="B56" s="29"/>
      <c r="C56" s="29"/>
      <c r="D56" s="29"/>
      <c r="E56" s="29"/>
      <c r="F56" s="29"/>
      <c r="G56" s="29"/>
      <c r="H56" s="29"/>
    </row>
    <row r="57" spans="1:8" ht="49.5" x14ac:dyDescent="0.2">
      <c r="A57" s="30" t="s">
        <v>13</v>
      </c>
      <c r="B57" s="30" t="s">
        <v>14</v>
      </c>
      <c r="C57" s="30" t="s">
        <v>14</v>
      </c>
      <c r="D57" s="31" t="s">
        <v>15</v>
      </c>
    </row>
    <row r="58" spans="1:8" ht="16.5" x14ac:dyDescent="0.2">
      <c r="A58" s="32" t="s">
        <v>16</v>
      </c>
      <c r="B58" s="33">
        <v>0.2</v>
      </c>
      <c r="C58" s="33">
        <v>0.2</v>
      </c>
      <c r="D58" s="32" t="s">
        <v>17</v>
      </c>
    </row>
    <row r="59" spans="1:8" ht="16.5" x14ac:dyDescent="0.2">
      <c r="A59" s="32" t="s">
        <v>18</v>
      </c>
      <c r="B59" s="33">
        <v>0.2</v>
      </c>
      <c r="C59" s="33">
        <v>0.2</v>
      </c>
      <c r="D59" s="32" t="s">
        <v>19</v>
      </c>
    </row>
    <row r="60" spans="1:8" ht="16.5" x14ac:dyDescent="0.2">
      <c r="A60" s="32" t="s">
        <v>20</v>
      </c>
      <c r="B60" s="33">
        <v>0.2</v>
      </c>
      <c r="C60" s="33">
        <v>0.2</v>
      </c>
      <c r="D60" s="32" t="s">
        <v>19</v>
      </c>
    </row>
    <row r="61" spans="1:8" ht="16.5" x14ac:dyDescent="0.2">
      <c r="A61" s="32" t="s">
        <v>57</v>
      </c>
      <c r="B61" s="33">
        <v>0.2</v>
      </c>
      <c r="C61" s="33">
        <v>0.2</v>
      </c>
      <c r="D61" s="32" t="s">
        <v>19</v>
      </c>
    </row>
    <row r="62" spans="1:8" ht="16.5" x14ac:dyDescent="0.2">
      <c r="A62" s="32" t="s">
        <v>30</v>
      </c>
      <c r="B62" s="33">
        <v>0.2</v>
      </c>
      <c r="C62" s="33">
        <v>0.2</v>
      </c>
      <c r="D62" s="32" t="s">
        <v>19</v>
      </c>
    </row>
    <row r="63" spans="1:8" ht="16.5" x14ac:dyDescent="0.2">
      <c r="A63" s="34" t="s">
        <v>2</v>
      </c>
      <c r="B63" s="33">
        <v>1</v>
      </c>
      <c r="C63" s="33">
        <v>1</v>
      </c>
      <c r="D63" s="32"/>
    </row>
    <row r="65" spans="1:7" ht="16.5" x14ac:dyDescent="0.3">
      <c r="A65" s="27" t="s">
        <v>62</v>
      </c>
      <c r="B65" s="35"/>
      <c r="C65" s="35"/>
      <c r="D65" s="35"/>
      <c r="E65" s="36"/>
    </row>
    <row r="66" spans="1:7" ht="49.5" x14ac:dyDescent="0.2">
      <c r="A66" s="30" t="s">
        <v>21</v>
      </c>
      <c r="B66" s="30" t="s">
        <v>14</v>
      </c>
      <c r="C66" s="30" t="s">
        <v>14</v>
      </c>
      <c r="D66" s="31" t="s">
        <v>15</v>
      </c>
    </row>
    <row r="67" spans="1:7" s="59" customFormat="1" ht="16.5" x14ac:dyDescent="0.2">
      <c r="A67" s="4" t="s">
        <v>16</v>
      </c>
      <c r="B67" s="3"/>
      <c r="C67" s="1"/>
      <c r="D67" s="2"/>
    </row>
    <row r="68" spans="1:7" s="59" customFormat="1" ht="16.5" x14ac:dyDescent="0.2">
      <c r="A68" s="4" t="s">
        <v>18</v>
      </c>
      <c r="B68" s="3"/>
      <c r="C68" s="1"/>
      <c r="D68" s="2"/>
    </row>
    <row r="69" spans="1:7" s="59" customFormat="1" ht="16.5" x14ac:dyDescent="0.2">
      <c r="A69" s="4" t="s">
        <v>20</v>
      </c>
      <c r="B69" s="3"/>
      <c r="C69" s="1"/>
      <c r="D69" s="2"/>
    </row>
    <row r="70" spans="1:7" s="59" customFormat="1" ht="16.5" x14ac:dyDescent="0.2">
      <c r="A70" s="4" t="s">
        <v>57</v>
      </c>
      <c r="B70" s="3"/>
      <c r="C70" s="1"/>
      <c r="D70" s="2"/>
    </row>
    <row r="71" spans="1:7" s="59" customFormat="1" ht="16.5" x14ac:dyDescent="0.2">
      <c r="A71" s="4" t="s">
        <v>30</v>
      </c>
      <c r="B71" s="3"/>
      <c r="C71" s="1"/>
      <c r="D71" s="2"/>
    </row>
    <row r="72" spans="1:7" s="59" customFormat="1" ht="16.5" x14ac:dyDescent="0.2">
      <c r="A72" s="4"/>
      <c r="B72" s="3"/>
      <c r="C72" s="1"/>
      <c r="D72" s="2"/>
    </row>
    <row r="73" spans="1:7" s="59" customFormat="1" ht="16.5" x14ac:dyDescent="0.2">
      <c r="A73" s="4"/>
      <c r="B73" s="3"/>
      <c r="C73" s="1"/>
      <c r="D73" s="2"/>
    </row>
    <row r="74" spans="1:7" s="59" customFormat="1" ht="16.5" x14ac:dyDescent="0.2">
      <c r="A74" s="37" t="s">
        <v>2</v>
      </c>
      <c r="B74" s="3"/>
      <c r="C74" s="1"/>
      <c r="D74" s="2"/>
    </row>
    <row r="75" spans="1:7" s="59" customFormat="1" ht="15" x14ac:dyDescent="0.25">
      <c r="G75" s="60"/>
    </row>
    <row r="76" spans="1:7" s="59" customFormat="1" x14ac:dyDescent="0.2"/>
  </sheetData>
  <mergeCells count="4">
    <mergeCell ref="A5:H5"/>
    <mergeCell ref="A12:F12"/>
    <mergeCell ref="A13:G13"/>
    <mergeCell ref="A55:G55"/>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J46"/>
  <sheetViews>
    <sheetView topLeftCell="A34" workbookViewId="0">
      <selection activeCell="H5" sqref="H5"/>
    </sheetView>
  </sheetViews>
  <sheetFormatPr defaultRowHeight="14.25" x14ac:dyDescent="0.2"/>
  <cols>
    <col min="1" max="1" width="55.5703125" style="9" customWidth="1"/>
    <col min="2" max="2" width="9.140625" style="9" hidden="1" customWidth="1"/>
    <col min="3" max="4" width="23.7109375" style="9" customWidth="1"/>
    <col min="5" max="5" width="19.85546875" style="9" customWidth="1"/>
    <col min="6" max="6" width="17.42578125" style="9" customWidth="1"/>
    <col min="7" max="7" width="19.5703125" style="9" customWidth="1"/>
    <col min="8" max="8" width="55.140625" style="9" customWidth="1"/>
    <col min="9" max="16384" width="9.140625" style="9"/>
  </cols>
  <sheetData>
    <row r="1" spans="1:114" ht="23.25" x14ac:dyDescent="0.35">
      <c r="A1" s="8" t="s">
        <v>84</v>
      </c>
      <c r="B1" s="8"/>
    </row>
    <row r="3" spans="1:114" ht="15" x14ac:dyDescent="0.2">
      <c r="A3" s="10" t="s">
        <v>3</v>
      </c>
      <c r="B3" s="10"/>
    </row>
    <row r="4" spans="1:114" x14ac:dyDescent="0.2">
      <c r="A4" s="11" t="s">
        <v>28</v>
      </c>
      <c r="B4" s="11"/>
    </row>
    <row r="5" spans="1:114" ht="31.5" customHeight="1" x14ac:dyDescent="0.2">
      <c r="A5" s="144" t="s">
        <v>64</v>
      </c>
      <c r="B5" s="144"/>
      <c r="C5" s="144"/>
      <c r="D5" s="144"/>
      <c r="E5" s="144"/>
      <c r="F5" s="144"/>
      <c r="G5" s="144"/>
    </row>
    <row r="6" spans="1:114" x14ac:dyDescent="0.2">
      <c r="A6" s="11" t="s">
        <v>83</v>
      </c>
      <c r="B6" s="11"/>
    </row>
    <row r="7" spans="1:114" x14ac:dyDescent="0.2">
      <c r="A7" s="11" t="s">
        <v>50</v>
      </c>
      <c r="B7" s="11"/>
    </row>
    <row r="8" spans="1:114" x14ac:dyDescent="0.2">
      <c r="A8" s="12" t="s">
        <v>51</v>
      </c>
    </row>
    <row r="9" spans="1:114" x14ac:dyDescent="0.2">
      <c r="A9" s="11" t="s">
        <v>78</v>
      </c>
      <c r="B9" s="11"/>
      <c r="C9" s="11"/>
      <c r="D9" s="11"/>
    </row>
    <row r="10" spans="1:114" s="14" customFormat="1" ht="15" x14ac:dyDescent="0.25">
      <c r="A10" s="13" t="s">
        <v>79</v>
      </c>
      <c r="B10" s="13"/>
    </row>
    <row r="11" spans="1:114" s="15" customFormat="1" ht="15" customHeight="1" x14ac:dyDescent="0.25">
      <c r="A11" s="13" t="s">
        <v>80</v>
      </c>
      <c r="B11" s="13"/>
      <c r="C11" s="13"/>
      <c r="D11" s="13"/>
      <c r="E11" s="13"/>
      <c r="F11" s="13"/>
      <c r="G11" s="13"/>
      <c r="H11" s="13"/>
      <c r="I11" s="14"/>
      <c r="J11" s="1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c r="BT11" s="14"/>
      <c r="BU11" s="14"/>
      <c r="BV11" s="14"/>
      <c r="BW11" s="14"/>
      <c r="BX11" s="14"/>
      <c r="BY11" s="14"/>
      <c r="BZ11" s="14"/>
      <c r="CA11" s="14"/>
      <c r="CB11" s="14"/>
      <c r="CC11" s="14"/>
      <c r="CD11" s="14"/>
      <c r="CE11" s="14"/>
      <c r="CF11" s="14"/>
      <c r="CG11" s="14"/>
      <c r="CH11" s="14"/>
      <c r="CI11" s="14"/>
      <c r="CJ11" s="14"/>
      <c r="CK11" s="14"/>
      <c r="CL11" s="14"/>
      <c r="CM11" s="14"/>
      <c r="CN11" s="14"/>
      <c r="CO11" s="14"/>
      <c r="CP11" s="14"/>
      <c r="CQ11" s="14"/>
      <c r="CR11" s="14"/>
      <c r="CS11" s="14"/>
      <c r="CT11" s="14"/>
      <c r="CU11" s="14"/>
      <c r="CV11" s="14"/>
      <c r="CW11" s="14"/>
      <c r="CX11" s="14"/>
      <c r="CY11" s="14"/>
      <c r="CZ11" s="14"/>
      <c r="DA11" s="14"/>
      <c r="DB11" s="14"/>
      <c r="DC11" s="14"/>
      <c r="DD11" s="14"/>
      <c r="DE11" s="14"/>
      <c r="DF11" s="14"/>
      <c r="DG11" s="14"/>
      <c r="DH11" s="14"/>
      <c r="DI11" s="14"/>
      <c r="DJ11" s="14"/>
    </row>
    <row r="12" spans="1:114" s="15" customFormat="1" ht="15" customHeight="1" x14ac:dyDescent="0.25">
      <c r="A12" s="13" t="s">
        <v>81</v>
      </c>
      <c r="B12" s="13"/>
      <c r="C12" s="13"/>
      <c r="D12" s="13"/>
      <c r="E12" s="13"/>
      <c r="F12" s="13"/>
      <c r="G12" s="13"/>
      <c r="H12" s="13"/>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c r="BT12" s="14"/>
      <c r="BU12" s="14"/>
      <c r="BV12" s="14"/>
      <c r="BW12" s="14"/>
      <c r="BX12" s="14"/>
      <c r="BY12" s="14"/>
      <c r="BZ12" s="14"/>
      <c r="CA12" s="14"/>
      <c r="CB12" s="14"/>
      <c r="CC12" s="14"/>
      <c r="CD12" s="14"/>
      <c r="CE12" s="14"/>
      <c r="CF12" s="14"/>
      <c r="CG12" s="14"/>
      <c r="CH12" s="14"/>
      <c r="CI12" s="14"/>
      <c r="CJ12" s="14"/>
      <c r="CK12" s="14"/>
      <c r="CL12" s="14"/>
      <c r="CM12" s="14"/>
      <c r="CN12" s="14"/>
      <c r="CO12" s="14"/>
      <c r="CP12" s="14"/>
      <c r="CQ12" s="14"/>
      <c r="CR12" s="14"/>
      <c r="CS12" s="14"/>
      <c r="CT12" s="14"/>
      <c r="CU12" s="14"/>
      <c r="CV12" s="14"/>
      <c r="CW12" s="14"/>
      <c r="CX12" s="14"/>
      <c r="CY12" s="14"/>
      <c r="CZ12" s="14"/>
      <c r="DA12" s="14"/>
      <c r="DB12" s="14"/>
      <c r="DC12" s="14"/>
      <c r="DD12" s="14"/>
      <c r="DE12" s="14"/>
      <c r="DF12" s="14"/>
      <c r="DG12" s="14"/>
      <c r="DH12" s="14"/>
      <c r="DI12" s="14"/>
      <c r="DJ12" s="14"/>
    </row>
    <row r="13" spans="1:114" s="15" customFormat="1" ht="34.5" customHeight="1" x14ac:dyDescent="0.25">
      <c r="A13" s="140" t="s">
        <v>82</v>
      </c>
      <c r="B13" s="140"/>
      <c r="C13" s="143"/>
      <c r="D13" s="143"/>
      <c r="E13" s="143"/>
      <c r="F13" s="143"/>
      <c r="G13" s="13"/>
      <c r="H13" s="13"/>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c r="CC13" s="14"/>
      <c r="CD13" s="14"/>
      <c r="CE13" s="14"/>
      <c r="CF13" s="14"/>
      <c r="CG13" s="14"/>
      <c r="CH13" s="14"/>
      <c r="CI13" s="14"/>
      <c r="CJ13" s="14"/>
      <c r="CK13" s="14"/>
      <c r="CL13" s="14"/>
      <c r="CM13" s="14"/>
      <c r="CN13" s="14"/>
      <c r="CO13" s="14"/>
      <c r="CP13" s="14"/>
      <c r="CQ13" s="14"/>
      <c r="CR13" s="14"/>
      <c r="CS13" s="14"/>
      <c r="CT13" s="14"/>
      <c r="CU13" s="14"/>
      <c r="CV13" s="14"/>
      <c r="CW13" s="14"/>
      <c r="CX13" s="14"/>
      <c r="CY13" s="14"/>
      <c r="CZ13" s="14"/>
      <c r="DA13" s="14"/>
      <c r="DB13" s="14"/>
      <c r="DC13" s="14"/>
      <c r="DD13" s="14"/>
      <c r="DE13" s="14"/>
      <c r="DF13" s="14"/>
      <c r="DG13" s="14"/>
      <c r="DH13" s="14"/>
      <c r="DI13" s="14"/>
      <c r="DJ13" s="14"/>
    </row>
    <row r="14" spans="1:114" s="15" customFormat="1" ht="15" customHeight="1" x14ac:dyDescent="0.25">
      <c r="A14" s="140" t="s">
        <v>89</v>
      </c>
      <c r="B14" s="140"/>
      <c r="C14" s="140"/>
      <c r="D14" s="140"/>
      <c r="E14" s="140"/>
      <c r="F14" s="140"/>
      <c r="G14" s="140"/>
      <c r="H14" s="13"/>
      <c r="I14" s="14"/>
      <c r="J14" s="14"/>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c r="BT14" s="14"/>
      <c r="BU14" s="14"/>
      <c r="BV14" s="14"/>
      <c r="BW14" s="14"/>
      <c r="BX14" s="14"/>
      <c r="BY14" s="14"/>
      <c r="BZ14" s="14"/>
      <c r="CA14" s="14"/>
      <c r="CB14" s="14"/>
      <c r="CC14" s="14"/>
      <c r="CD14" s="14"/>
      <c r="CE14" s="14"/>
      <c r="CF14" s="14"/>
      <c r="CG14" s="14"/>
      <c r="CH14" s="14"/>
      <c r="CI14" s="14"/>
      <c r="CJ14" s="14"/>
      <c r="CK14" s="14"/>
      <c r="CL14" s="14"/>
      <c r="CM14" s="14"/>
      <c r="CN14" s="14"/>
      <c r="CO14" s="14"/>
      <c r="CP14" s="14"/>
      <c r="CQ14" s="14"/>
      <c r="CR14" s="14"/>
      <c r="CS14" s="14"/>
      <c r="CT14" s="14"/>
      <c r="CU14" s="14"/>
      <c r="CV14" s="14"/>
      <c r="CW14" s="14"/>
      <c r="CX14" s="14"/>
      <c r="CY14" s="14"/>
      <c r="CZ14" s="14"/>
      <c r="DA14" s="14"/>
      <c r="DB14" s="14"/>
      <c r="DC14" s="14"/>
      <c r="DD14" s="14"/>
      <c r="DE14" s="14"/>
      <c r="DF14" s="14"/>
      <c r="DG14" s="14"/>
      <c r="DH14" s="14"/>
      <c r="DI14" s="14"/>
      <c r="DJ14" s="14"/>
    </row>
    <row r="15" spans="1:114" x14ac:dyDescent="0.2">
      <c r="A15" s="11"/>
      <c r="B15" s="11"/>
    </row>
    <row r="16" spans="1:114" ht="15" x14ac:dyDescent="0.2">
      <c r="A16" s="16" t="s">
        <v>52</v>
      </c>
      <c r="B16" s="16"/>
      <c r="C16" s="17"/>
      <c r="D16" s="17"/>
      <c r="E16" s="17"/>
      <c r="F16" s="17"/>
      <c r="G16" s="17"/>
    </row>
    <row r="17" spans="1:8" s="63" customFormat="1" ht="78.75" x14ac:dyDescent="0.25">
      <c r="A17" s="61" t="s">
        <v>0</v>
      </c>
      <c r="B17" s="61" t="s">
        <v>36</v>
      </c>
      <c r="C17" s="62" t="s">
        <v>77</v>
      </c>
      <c r="D17" s="62" t="s">
        <v>85</v>
      </c>
      <c r="E17" s="62" t="s">
        <v>68</v>
      </c>
      <c r="F17" s="62" t="s">
        <v>1</v>
      </c>
      <c r="G17" s="62" t="s">
        <v>42</v>
      </c>
      <c r="H17" s="62" t="s">
        <v>73</v>
      </c>
    </row>
    <row r="18" spans="1:8" ht="28.5" x14ac:dyDescent="0.2">
      <c r="A18" s="20" t="s">
        <v>90</v>
      </c>
      <c r="B18" s="21">
        <v>4</v>
      </c>
      <c r="C18" s="21">
        <v>12</v>
      </c>
      <c r="D18" s="6">
        <v>27555</v>
      </c>
      <c r="E18" s="57">
        <f>C18*D18</f>
        <v>330660</v>
      </c>
      <c r="F18" s="58">
        <f>E18*0.14</f>
        <v>46292.4</v>
      </c>
      <c r="G18" s="58">
        <f>E18+F18</f>
        <v>376952.4</v>
      </c>
      <c r="H18" s="50"/>
    </row>
    <row r="19" spans="1:8" ht="15.75" x14ac:dyDescent="0.2">
      <c r="A19" s="20" t="s">
        <v>91</v>
      </c>
      <c r="B19" s="21">
        <v>2</v>
      </c>
      <c r="C19" s="21">
        <v>6</v>
      </c>
      <c r="D19" s="6">
        <v>27550</v>
      </c>
      <c r="E19" s="57">
        <f>C19*D19</f>
        <v>165300</v>
      </c>
      <c r="F19" s="58">
        <f>E19*0.14</f>
        <v>23142.000000000004</v>
      </c>
      <c r="G19" s="58">
        <f>E19+F19</f>
        <v>188442</v>
      </c>
      <c r="H19" s="50"/>
    </row>
    <row r="20" spans="1:8" ht="15.75" x14ac:dyDescent="0.25">
      <c r="A20" s="22" t="s">
        <v>38</v>
      </c>
      <c r="B20" s="23">
        <f>B18+B19</f>
        <v>6</v>
      </c>
      <c r="C20" s="145"/>
      <c r="D20" s="146"/>
      <c r="E20" s="146"/>
      <c r="F20" s="147"/>
      <c r="G20" s="24">
        <f>G18+G19</f>
        <v>565394.4</v>
      </c>
      <c r="H20" s="50"/>
    </row>
    <row r="21" spans="1:8" x14ac:dyDescent="0.2">
      <c r="A21" s="25"/>
      <c r="B21" s="26"/>
      <c r="C21" s="26"/>
      <c r="D21" s="26"/>
      <c r="E21" s="25"/>
      <c r="F21" s="25"/>
      <c r="G21" s="25"/>
    </row>
    <row r="22" spans="1:8" ht="15" x14ac:dyDescent="0.25">
      <c r="A22" s="27" t="s">
        <v>53</v>
      </c>
      <c r="B22" s="27"/>
    </row>
    <row r="23" spans="1:8" ht="31.5" x14ac:dyDescent="0.2">
      <c r="A23" s="18" t="s">
        <v>0</v>
      </c>
      <c r="B23" s="18" t="s">
        <v>31</v>
      </c>
      <c r="C23" s="18" t="s">
        <v>68</v>
      </c>
      <c r="D23" s="19" t="s">
        <v>1</v>
      </c>
      <c r="E23" s="19" t="s">
        <v>42</v>
      </c>
    </row>
    <row r="24" spans="1:8" ht="15" x14ac:dyDescent="0.2">
      <c r="A24" s="20" t="s">
        <v>46</v>
      </c>
      <c r="B24" s="20" t="e">
        <f>#REF!+#REF!+#REF!+#REF!</f>
        <v>#REF!</v>
      </c>
      <c r="C24" s="6">
        <v>168</v>
      </c>
      <c r="D24" s="58">
        <f>C24*0.14</f>
        <v>23.520000000000003</v>
      </c>
      <c r="E24" s="58">
        <f>C24+D24</f>
        <v>191.52</v>
      </c>
    </row>
    <row r="26" spans="1:8" ht="15" x14ac:dyDescent="0.25">
      <c r="A26" s="28"/>
      <c r="B26" s="28"/>
      <c r="C26" s="28"/>
      <c r="D26" s="28"/>
      <c r="E26" s="28"/>
      <c r="F26" s="28"/>
      <c r="G26" s="28"/>
    </row>
    <row r="27" spans="1:8" ht="15" x14ac:dyDescent="0.25">
      <c r="A27" s="142" t="s">
        <v>65</v>
      </c>
      <c r="B27" s="142"/>
      <c r="C27" s="142"/>
      <c r="D27" s="142"/>
      <c r="E27" s="142"/>
      <c r="F27" s="142"/>
      <c r="G27" s="29"/>
    </row>
    <row r="28" spans="1:8" ht="15" x14ac:dyDescent="0.25">
      <c r="A28" s="29"/>
      <c r="B28" s="29"/>
      <c r="C28" s="29"/>
      <c r="D28" s="29"/>
      <c r="E28" s="29"/>
      <c r="F28" s="29"/>
      <c r="G28" s="29"/>
    </row>
    <row r="29" spans="1:8" ht="82.5" x14ac:dyDescent="0.2">
      <c r="A29" s="30" t="s">
        <v>13</v>
      </c>
      <c r="B29" s="30" t="s">
        <v>14</v>
      </c>
      <c r="C29" s="30" t="s">
        <v>14</v>
      </c>
      <c r="D29" s="31" t="s">
        <v>15</v>
      </c>
    </row>
    <row r="30" spans="1:8" ht="16.5" x14ac:dyDescent="0.2">
      <c r="A30" s="32" t="s">
        <v>16</v>
      </c>
      <c r="B30" s="33">
        <v>0.2</v>
      </c>
      <c r="C30" s="33">
        <v>0.2</v>
      </c>
      <c r="D30" s="32" t="s">
        <v>17</v>
      </c>
    </row>
    <row r="31" spans="1:8" ht="16.5" x14ac:dyDescent="0.2">
      <c r="A31" s="32" t="s">
        <v>18</v>
      </c>
      <c r="B31" s="33">
        <v>0.2</v>
      </c>
      <c r="C31" s="33">
        <v>0.2</v>
      </c>
      <c r="D31" s="32" t="s">
        <v>19</v>
      </c>
    </row>
    <row r="32" spans="1:8" ht="16.5" x14ac:dyDescent="0.2">
      <c r="A32" s="32" t="s">
        <v>20</v>
      </c>
      <c r="B32" s="33">
        <v>0.2</v>
      </c>
      <c r="C32" s="33">
        <v>0.2</v>
      </c>
      <c r="D32" s="32" t="s">
        <v>19</v>
      </c>
    </row>
    <row r="33" spans="1:5" ht="16.5" x14ac:dyDescent="0.2">
      <c r="A33" s="32" t="s">
        <v>57</v>
      </c>
      <c r="B33" s="33">
        <v>0.2</v>
      </c>
      <c r="C33" s="33">
        <v>0.2</v>
      </c>
      <c r="D33" s="32" t="s">
        <v>19</v>
      </c>
    </row>
    <row r="34" spans="1:5" ht="16.5" x14ac:dyDescent="0.2">
      <c r="A34" s="32" t="s">
        <v>30</v>
      </c>
      <c r="B34" s="33">
        <v>0.2</v>
      </c>
      <c r="C34" s="33">
        <v>0.2</v>
      </c>
      <c r="D34" s="32" t="s">
        <v>19</v>
      </c>
    </row>
    <row r="35" spans="1:5" ht="16.5" x14ac:dyDescent="0.2">
      <c r="A35" s="34" t="s">
        <v>2</v>
      </c>
      <c r="B35" s="33">
        <v>1</v>
      </c>
      <c r="C35" s="33">
        <v>1</v>
      </c>
      <c r="D35" s="32"/>
    </row>
    <row r="37" spans="1:5" ht="16.5" x14ac:dyDescent="0.3">
      <c r="A37" s="27" t="s">
        <v>62</v>
      </c>
      <c r="B37" s="35"/>
      <c r="C37" s="35"/>
      <c r="D37" s="35"/>
      <c r="E37" s="36"/>
    </row>
    <row r="38" spans="1:5" ht="82.5" x14ac:dyDescent="0.2">
      <c r="A38" s="30" t="s">
        <v>21</v>
      </c>
      <c r="B38" s="30" t="s">
        <v>14</v>
      </c>
      <c r="C38" s="30" t="s">
        <v>14</v>
      </c>
      <c r="D38" s="31" t="s">
        <v>15</v>
      </c>
    </row>
    <row r="39" spans="1:5" s="59" customFormat="1" ht="16.5" x14ac:dyDescent="0.2">
      <c r="A39" s="4" t="s">
        <v>16</v>
      </c>
      <c r="B39" s="3"/>
      <c r="C39" s="1"/>
      <c r="D39" s="2"/>
    </row>
    <row r="40" spans="1:5" s="59" customFormat="1" ht="16.5" x14ac:dyDescent="0.2">
      <c r="A40" s="4" t="s">
        <v>18</v>
      </c>
      <c r="B40" s="3"/>
      <c r="C40" s="1"/>
      <c r="D40" s="2"/>
    </row>
    <row r="41" spans="1:5" s="59" customFormat="1" ht="16.5" x14ac:dyDescent="0.2">
      <c r="A41" s="4" t="s">
        <v>20</v>
      </c>
      <c r="B41" s="3"/>
      <c r="C41" s="1"/>
      <c r="D41" s="2"/>
    </row>
    <row r="42" spans="1:5" s="59" customFormat="1" ht="16.5" x14ac:dyDescent="0.2">
      <c r="A42" s="4" t="s">
        <v>57</v>
      </c>
      <c r="B42" s="3"/>
      <c r="C42" s="1"/>
      <c r="D42" s="2"/>
    </row>
    <row r="43" spans="1:5" s="59" customFormat="1" ht="16.5" x14ac:dyDescent="0.2">
      <c r="A43" s="4" t="s">
        <v>30</v>
      </c>
      <c r="B43" s="3"/>
      <c r="C43" s="1"/>
      <c r="D43" s="2"/>
    </row>
    <row r="44" spans="1:5" s="59" customFormat="1" ht="16.5" x14ac:dyDescent="0.2">
      <c r="A44" s="37" t="s">
        <v>2</v>
      </c>
      <c r="B44" s="3"/>
      <c r="C44" s="1"/>
      <c r="D44" s="2"/>
    </row>
    <row r="45" spans="1:5" s="59" customFormat="1" x14ac:dyDescent="0.2"/>
    <row r="46" spans="1:5" s="59" customFormat="1" x14ac:dyDescent="0.2"/>
  </sheetData>
  <mergeCells count="5">
    <mergeCell ref="A5:G5"/>
    <mergeCell ref="A13:F13"/>
    <mergeCell ref="A14:G14"/>
    <mergeCell ref="C20:F20"/>
    <mergeCell ref="A27:F2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W62"/>
  <sheetViews>
    <sheetView tabSelected="1" zoomScale="90" zoomScaleNormal="90" workbookViewId="0">
      <selection activeCell="K28" sqref="K28"/>
    </sheetView>
  </sheetViews>
  <sheetFormatPr defaultRowHeight="15" x14ac:dyDescent="0.25"/>
  <cols>
    <col min="1" max="1" width="9.140625" style="14"/>
    <col min="2" max="2" width="39" style="28" customWidth="1"/>
    <col min="3" max="3" width="18.85546875" style="14" customWidth="1"/>
    <col min="4" max="4" width="21" style="14" customWidth="1"/>
    <col min="5" max="5" width="19.28515625" style="14" customWidth="1"/>
    <col min="6" max="6" width="16.42578125" style="14" customWidth="1"/>
    <col min="7" max="7" width="19.5703125" style="14" customWidth="1"/>
    <col min="8" max="9" width="12.7109375" style="14" customWidth="1"/>
    <col min="10" max="10" width="4.42578125" style="14" customWidth="1"/>
    <col min="11" max="11" width="17.5703125" style="14" customWidth="1"/>
    <col min="12" max="13" width="12.7109375" style="14" customWidth="1"/>
    <col min="14" max="14" width="3.7109375" style="14" customWidth="1"/>
    <col min="15" max="15" width="14.28515625" style="14" customWidth="1"/>
    <col min="16" max="16" width="9.140625" style="14"/>
    <col min="17" max="17" width="11.85546875" style="14" customWidth="1"/>
    <col min="18" max="16384" width="9.140625" style="14"/>
  </cols>
  <sheetData>
    <row r="1" spans="2:13" ht="15.75" thickBot="1" x14ac:dyDescent="0.3"/>
    <row r="2" spans="2:13" ht="21" x14ac:dyDescent="0.25">
      <c r="B2" s="166" t="s">
        <v>108</v>
      </c>
      <c r="C2" s="167"/>
      <c r="D2" s="167"/>
      <c r="E2" s="167"/>
      <c r="F2" s="167"/>
      <c r="G2" s="167"/>
      <c r="H2" s="167"/>
      <c r="I2" s="115"/>
    </row>
    <row r="3" spans="2:13" ht="38.25" customHeight="1" x14ac:dyDescent="0.25">
      <c r="B3" s="116" t="s">
        <v>109</v>
      </c>
      <c r="C3" s="168" t="s">
        <v>145</v>
      </c>
      <c r="D3" s="169"/>
      <c r="E3" s="169"/>
      <c r="F3" s="169"/>
      <c r="G3" s="169"/>
      <c r="H3" s="169"/>
      <c r="I3" s="170"/>
    </row>
    <row r="4" spans="2:13" ht="21" customHeight="1" x14ac:dyDescent="0.25">
      <c r="B4" s="116" t="s">
        <v>110</v>
      </c>
      <c r="C4" s="171" t="s">
        <v>115</v>
      </c>
      <c r="D4" s="172"/>
      <c r="E4" s="172"/>
      <c r="F4" s="172"/>
      <c r="G4" s="172"/>
      <c r="H4" s="172"/>
      <c r="I4" s="173"/>
    </row>
    <row r="5" spans="2:13" ht="21.75" thickBot="1" x14ac:dyDescent="0.3">
      <c r="B5" s="117" t="s">
        <v>111</v>
      </c>
      <c r="C5" s="174"/>
      <c r="D5" s="175"/>
      <c r="E5" s="175"/>
      <c r="F5" s="175"/>
      <c r="G5" s="175"/>
      <c r="H5" s="175"/>
      <c r="I5" s="176"/>
    </row>
    <row r="6" spans="2:13" ht="15.75" thickBot="1" x14ac:dyDescent="0.3"/>
    <row r="7" spans="2:13" s="104" customFormat="1" ht="18" customHeight="1" thickBot="1" x14ac:dyDescent="0.3">
      <c r="B7" s="114" t="s">
        <v>3</v>
      </c>
      <c r="C7" s="111"/>
      <c r="D7" s="111"/>
      <c r="E7" s="111"/>
      <c r="F7" s="111"/>
      <c r="G7" s="112"/>
      <c r="H7" s="112"/>
      <c r="I7" s="113"/>
      <c r="J7" s="14"/>
      <c r="K7" s="14"/>
      <c r="L7" s="14"/>
    </row>
    <row r="8" spans="2:13" s="9" customFormat="1" ht="22.5" customHeight="1" x14ac:dyDescent="0.25">
      <c r="B8" s="177" t="s">
        <v>142</v>
      </c>
      <c r="C8" s="178"/>
      <c r="D8" s="178"/>
      <c r="E8" s="178"/>
      <c r="F8" s="178"/>
      <c r="G8" s="178"/>
      <c r="H8" s="178"/>
      <c r="I8" s="179"/>
      <c r="J8" s="118"/>
      <c r="K8" s="14"/>
      <c r="L8" s="14"/>
    </row>
    <row r="9" spans="2:13" s="9" customFormat="1" ht="21" customHeight="1" x14ac:dyDescent="0.25">
      <c r="B9" s="180" t="s">
        <v>100</v>
      </c>
      <c r="C9" s="181"/>
      <c r="D9" s="181"/>
      <c r="E9" s="181"/>
      <c r="F9" s="181"/>
      <c r="G9" s="181"/>
      <c r="H9" s="181"/>
      <c r="I9" s="182"/>
      <c r="J9" s="118"/>
      <c r="K9" s="14"/>
      <c r="L9" s="14"/>
    </row>
    <row r="10" spans="2:13" s="9" customFormat="1" ht="24" customHeight="1" x14ac:dyDescent="0.25">
      <c r="B10" s="180" t="s">
        <v>143</v>
      </c>
      <c r="C10" s="181"/>
      <c r="D10" s="181"/>
      <c r="E10" s="181"/>
      <c r="F10" s="181"/>
      <c r="G10" s="181"/>
      <c r="H10" s="181"/>
      <c r="I10" s="182"/>
      <c r="J10" s="118"/>
      <c r="K10" s="14"/>
      <c r="L10" s="14"/>
    </row>
    <row r="11" spans="2:13" s="9" customFormat="1" ht="26.25" customHeight="1" x14ac:dyDescent="0.25">
      <c r="B11" s="180" t="s">
        <v>101</v>
      </c>
      <c r="C11" s="181"/>
      <c r="D11" s="181"/>
      <c r="E11" s="181"/>
      <c r="F11" s="181"/>
      <c r="G11" s="181"/>
      <c r="H11" s="181"/>
      <c r="I11" s="182"/>
      <c r="J11" s="118"/>
      <c r="K11" s="14"/>
      <c r="L11" s="14"/>
    </row>
    <row r="12" spans="2:13" s="9" customFormat="1" ht="35.25" customHeight="1" x14ac:dyDescent="0.25">
      <c r="B12" s="180" t="s">
        <v>139</v>
      </c>
      <c r="C12" s="181"/>
      <c r="D12" s="181"/>
      <c r="E12" s="181"/>
      <c r="F12" s="181"/>
      <c r="G12" s="181"/>
      <c r="H12" s="181"/>
      <c r="I12" s="182"/>
      <c r="J12" s="118"/>
      <c r="K12" s="14"/>
      <c r="L12" s="14"/>
    </row>
    <row r="13" spans="2:13" s="9" customFormat="1" ht="22.5" customHeight="1" x14ac:dyDescent="0.25">
      <c r="B13" s="180" t="s">
        <v>102</v>
      </c>
      <c r="C13" s="181"/>
      <c r="D13" s="181"/>
      <c r="E13" s="181"/>
      <c r="F13" s="181"/>
      <c r="G13" s="181"/>
      <c r="H13" s="181"/>
      <c r="I13" s="182"/>
      <c r="J13" s="14"/>
      <c r="K13" s="14"/>
      <c r="L13" s="14"/>
    </row>
    <row r="14" spans="2:13" s="9" customFormat="1" ht="22.5" customHeight="1" thickBot="1" x14ac:dyDescent="0.3">
      <c r="B14" s="155" t="s">
        <v>146</v>
      </c>
      <c r="C14" s="156"/>
      <c r="D14" s="156"/>
      <c r="E14" s="156"/>
      <c r="F14" s="156"/>
      <c r="G14" s="156"/>
      <c r="H14" s="156"/>
      <c r="I14" s="157"/>
      <c r="J14" s="14"/>
      <c r="K14" s="14"/>
      <c r="L14" s="14"/>
    </row>
    <row r="16" spans="2:13" s="98" customFormat="1" x14ac:dyDescent="0.25">
      <c r="B16" s="150" t="s">
        <v>117</v>
      </c>
      <c r="C16" s="151"/>
      <c r="D16" s="151"/>
      <c r="E16" s="151"/>
      <c r="F16" s="14"/>
      <c r="G16" s="14"/>
      <c r="H16" s="14"/>
      <c r="I16" s="14"/>
      <c r="J16" s="14"/>
      <c r="K16" s="14"/>
      <c r="L16" s="14"/>
      <c r="M16" s="14"/>
    </row>
    <row r="17" spans="2:23" s="98" customFormat="1" ht="25.5" x14ac:dyDescent="0.25">
      <c r="B17" s="161" t="s">
        <v>0</v>
      </c>
      <c r="C17" s="161"/>
      <c r="D17" s="161"/>
      <c r="E17" s="99" t="s">
        <v>128</v>
      </c>
      <c r="F17" s="130" t="s">
        <v>1</v>
      </c>
      <c r="G17" s="99" t="s">
        <v>10</v>
      </c>
      <c r="H17" s="14"/>
      <c r="I17" s="14"/>
      <c r="J17" s="14"/>
      <c r="K17" s="14"/>
      <c r="L17" s="14"/>
      <c r="M17" s="14"/>
    </row>
    <row r="18" spans="2:23" s="98" customFormat="1" ht="25.5" customHeight="1" x14ac:dyDescent="0.25">
      <c r="B18" s="162" t="s">
        <v>132</v>
      </c>
      <c r="C18" s="162"/>
      <c r="D18" s="162"/>
      <c r="E18" s="106"/>
      <c r="F18" s="100">
        <f>E18*0.14</f>
        <v>0</v>
      </c>
      <c r="G18" s="101">
        <f>E18+F18</f>
        <v>0</v>
      </c>
      <c r="H18" s="14"/>
      <c r="I18" s="14"/>
      <c r="J18" s="14"/>
      <c r="K18" s="14"/>
      <c r="L18" s="14"/>
      <c r="M18" s="14"/>
    </row>
    <row r="19" spans="2:23" s="98" customFormat="1" ht="25.5" customHeight="1" x14ac:dyDescent="0.25">
      <c r="B19" s="163" t="s">
        <v>107</v>
      </c>
      <c r="C19" s="164"/>
      <c r="D19" s="164"/>
      <c r="E19" s="164"/>
      <c r="F19" s="165"/>
      <c r="G19" s="123">
        <f>SUM(G18:G18)</f>
        <v>0</v>
      </c>
      <c r="H19" s="14"/>
      <c r="I19" s="14"/>
      <c r="J19" s="14"/>
      <c r="K19" s="14"/>
      <c r="L19" s="14"/>
      <c r="M19" s="14"/>
    </row>
    <row r="20" spans="2:23" s="98" customFormat="1" x14ac:dyDescent="0.25">
      <c r="B20" s="102"/>
      <c r="C20" s="102"/>
      <c r="D20" s="43"/>
      <c r="E20" s="43"/>
      <c r="F20" s="14"/>
      <c r="G20" s="14"/>
      <c r="H20" s="14"/>
      <c r="I20" s="14"/>
      <c r="J20" s="14"/>
      <c r="K20" s="14"/>
      <c r="L20" s="14"/>
      <c r="M20" s="14"/>
    </row>
    <row r="21" spans="2:23" s="98" customFormat="1" ht="26.25" customHeight="1" x14ac:dyDescent="0.25">
      <c r="B21" s="152" t="s">
        <v>116</v>
      </c>
      <c r="C21" s="153"/>
      <c r="D21" s="153"/>
      <c r="E21" s="153"/>
      <c r="F21" s="14"/>
      <c r="G21" s="14"/>
      <c r="H21" s="14"/>
      <c r="I21" s="14"/>
      <c r="J21" s="14"/>
      <c r="K21" s="14"/>
      <c r="L21" s="14"/>
      <c r="M21" s="14"/>
    </row>
    <row r="22" spans="2:23" s="120" customFormat="1" ht="26.25" customHeight="1" x14ac:dyDescent="0.25">
      <c r="B22" s="99" t="s">
        <v>104</v>
      </c>
      <c r="C22" s="99" t="s">
        <v>124</v>
      </c>
      <c r="D22" s="99" t="s">
        <v>131</v>
      </c>
      <c r="E22" s="99" t="s">
        <v>128</v>
      </c>
      <c r="F22" s="99" t="s">
        <v>105</v>
      </c>
      <c r="G22" s="99" t="s">
        <v>126</v>
      </c>
      <c r="H22" s="119"/>
      <c r="I22" s="119"/>
      <c r="J22" s="119"/>
      <c r="K22" s="119"/>
      <c r="L22" s="119"/>
      <c r="M22" s="119"/>
    </row>
    <row r="23" spans="2:23" s="120" customFormat="1" ht="26.25" customHeight="1" x14ac:dyDescent="0.25">
      <c r="B23" s="103" t="s">
        <v>118</v>
      </c>
      <c r="C23" s="121">
        <v>90</v>
      </c>
      <c r="D23" s="106"/>
      <c r="E23" s="122">
        <f>C23*D23</f>
        <v>0</v>
      </c>
      <c r="F23" s="122">
        <f>E23*0.14</f>
        <v>0</v>
      </c>
      <c r="G23" s="122">
        <f>E23+F23</f>
        <v>0</v>
      </c>
      <c r="H23" s="119"/>
      <c r="I23" s="119"/>
      <c r="J23" s="119"/>
      <c r="K23" s="119"/>
      <c r="L23" s="119"/>
      <c r="M23" s="119"/>
    </row>
    <row r="24" spans="2:23" s="120" customFormat="1" ht="26.25" customHeight="1" x14ac:dyDescent="0.25">
      <c r="B24" s="103" t="s">
        <v>119</v>
      </c>
      <c r="C24" s="121">
        <v>90</v>
      </c>
      <c r="D24" s="106"/>
      <c r="E24" s="122">
        <f t="shared" ref="E24:E26" si="0">C24*D24</f>
        <v>0</v>
      </c>
      <c r="F24" s="122">
        <f t="shared" ref="F24:F26" si="1">E24*0.14</f>
        <v>0</v>
      </c>
      <c r="G24" s="122">
        <f t="shared" ref="G24:G26" si="2">E24+F24</f>
        <v>0</v>
      </c>
      <c r="H24" s="119"/>
      <c r="I24" s="119"/>
      <c r="J24" s="119"/>
      <c r="K24" s="119"/>
      <c r="L24" s="119"/>
      <c r="M24" s="119"/>
    </row>
    <row r="25" spans="2:23" s="120" customFormat="1" ht="26.25" customHeight="1" x14ac:dyDescent="0.25">
      <c r="B25" s="103" t="s">
        <v>120</v>
      </c>
      <c r="C25" s="121">
        <v>90</v>
      </c>
      <c r="D25" s="106"/>
      <c r="E25" s="122">
        <f t="shared" si="0"/>
        <v>0</v>
      </c>
      <c r="F25" s="122">
        <f t="shared" si="1"/>
        <v>0</v>
      </c>
      <c r="G25" s="122">
        <f t="shared" si="2"/>
        <v>0</v>
      </c>
      <c r="H25" s="119"/>
      <c r="I25" s="119"/>
      <c r="J25" s="119"/>
      <c r="K25" s="119"/>
      <c r="L25" s="119"/>
      <c r="M25" s="119"/>
    </row>
    <row r="26" spans="2:23" s="120" customFormat="1" ht="26.25" customHeight="1" x14ac:dyDescent="0.25">
      <c r="B26" s="103" t="s">
        <v>121</v>
      </c>
      <c r="C26" s="121">
        <v>90</v>
      </c>
      <c r="D26" s="106"/>
      <c r="E26" s="122">
        <f t="shared" si="0"/>
        <v>0</v>
      </c>
      <c r="F26" s="122">
        <f t="shared" si="1"/>
        <v>0</v>
      </c>
      <c r="G26" s="122">
        <f t="shared" si="2"/>
        <v>0</v>
      </c>
      <c r="H26" s="119"/>
      <c r="I26" s="119"/>
      <c r="J26" s="119"/>
      <c r="K26" s="119"/>
      <c r="L26" s="119"/>
      <c r="M26" s="119"/>
    </row>
    <row r="27" spans="2:23" s="109" customFormat="1" ht="26.25" customHeight="1" x14ac:dyDescent="0.25">
      <c r="B27" s="154" t="s">
        <v>107</v>
      </c>
      <c r="C27" s="154"/>
      <c r="D27" s="154"/>
      <c r="E27" s="154"/>
      <c r="F27" s="154"/>
      <c r="G27" s="123">
        <f>SUM(G23:G26)</f>
        <v>0</v>
      </c>
      <c r="H27" s="108"/>
      <c r="I27" s="108"/>
      <c r="J27" s="108"/>
      <c r="K27" s="108"/>
      <c r="L27" s="108"/>
      <c r="M27" s="108"/>
    </row>
    <row r="28" spans="2:23" s="98" customFormat="1" x14ac:dyDescent="0.25">
      <c r="B28" s="102"/>
      <c r="C28" s="129"/>
      <c r="D28" s="129"/>
      <c r="E28" s="129"/>
      <c r="F28" s="14"/>
      <c r="G28" s="14"/>
      <c r="H28" s="14"/>
      <c r="I28" s="14"/>
      <c r="J28" s="14"/>
      <c r="K28" s="14"/>
      <c r="L28" s="14"/>
      <c r="M28" s="14"/>
    </row>
    <row r="29" spans="2:23" x14ac:dyDescent="0.25">
      <c r="B29" s="107" t="s">
        <v>123</v>
      </c>
      <c r="C29" s="149"/>
      <c r="D29" s="149"/>
      <c r="E29" s="149"/>
    </row>
    <row r="30" spans="2:23" s="98" customFormat="1" ht="26.25" customHeight="1" x14ac:dyDescent="0.25">
      <c r="B30" s="99" t="s">
        <v>106</v>
      </c>
      <c r="C30" s="99" t="s">
        <v>124</v>
      </c>
      <c r="D30" s="99" t="s">
        <v>127</v>
      </c>
      <c r="E30" s="99" t="s">
        <v>125</v>
      </c>
      <c r="F30" s="99" t="s">
        <v>105</v>
      </c>
      <c r="G30" s="99" t="s">
        <v>126</v>
      </c>
      <c r="H30" s="14"/>
      <c r="I30" s="14"/>
      <c r="J30" s="14"/>
      <c r="K30" s="14"/>
      <c r="L30" s="14"/>
      <c r="M30" s="14"/>
      <c r="N30" s="14"/>
      <c r="O30" s="14"/>
      <c r="P30" s="14"/>
      <c r="Q30" s="14"/>
      <c r="R30" s="14"/>
      <c r="S30" s="14"/>
      <c r="T30" s="14"/>
      <c r="U30" s="14"/>
      <c r="V30" s="14"/>
      <c r="W30" s="14"/>
    </row>
    <row r="31" spans="2:23" s="98" customFormat="1" ht="26.25" customHeight="1" x14ac:dyDescent="0.25">
      <c r="B31" s="103" t="s">
        <v>118</v>
      </c>
      <c r="C31" s="121">
        <v>90</v>
      </c>
      <c r="D31" s="106"/>
      <c r="E31" s="122">
        <f>C31*D31</f>
        <v>0</v>
      </c>
      <c r="F31" s="122">
        <f>E31*0.14</f>
        <v>0</v>
      </c>
      <c r="G31" s="122">
        <f>E31+F31</f>
        <v>0</v>
      </c>
      <c r="H31" s="14"/>
      <c r="I31" s="14"/>
      <c r="J31" s="14"/>
      <c r="K31" s="14"/>
      <c r="L31" s="14"/>
      <c r="M31" s="14"/>
      <c r="N31" s="14"/>
      <c r="O31" s="14"/>
      <c r="P31" s="14"/>
      <c r="Q31" s="14"/>
      <c r="R31" s="14"/>
      <c r="S31" s="14"/>
      <c r="T31" s="14"/>
      <c r="U31" s="14"/>
      <c r="V31" s="14"/>
      <c r="W31" s="14"/>
    </row>
    <row r="32" spans="2:23" s="98" customFormat="1" ht="26.25" customHeight="1" x14ac:dyDescent="0.25">
      <c r="B32" s="103" t="s">
        <v>119</v>
      </c>
      <c r="C32" s="121">
        <v>90</v>
      </c>
      <c r="D32" s="106"/>
      <c r="E32" s="122">
        <f t="shared" ref="E32:E34" si="3">C32*D32</f>
        <v>0</v>
      </c>
      <c r="F32" s="122">
        <f t="shared" ref="F32:F33" si="4">E32*0.14</f>
        <v>0</v>
      </c>
      <c r="G32" s="122">
        <f t="shared" ref="G32:G34" si="5">E32+F32</f>
        <v>0</v>
      </c>
      <c r="H32" s="14"/>
      <c r="I32" s="14"/>
      <c r="J32" s="14"/>
      <c r="K32" s="14"/>
      <c r="L32" s="14"/>
      <c r="M32" s="14"/>
      <c r="N32" s="14"/>
      <c r="O32" s="14"/>
      <c r="P32" s="14"/>
      <c r="Q32" s="14"/>
      <c r="R32" s="14"/>
      <c r="S32" s="14"/>
      <c r="T32" s="14"/>
      <c r="U32" s="14"/>
      <c r="V32" s="14"/>
      <c r="W32" s="14"/>
    </row>
    <row r="33" spans="2:23" s="98" customFormat="1" ht="26.25" customHeight="1" x14ac:dyDescent="0.25">
      <c r="B33" s="103" t="s">
        <v>120</v>
      </c>
      <c r="C33" s="121">
        <v>90</v>
      </c>
      <c r="D33" s="106"/>
      <c r="E33" s="122">
        <f t="shared" si="3"/>
        <v>0</v>
      </c>
      <c r="F33" s="122">
        <f t="shared" si="4"/>
        <v>0</v>
      </c>
      <c r="G33" s="122">
        <f t="shared" si="5"/>
        <v>0</v>
      </c>
      <c r="H33" s="14"/>
      <c r="I33" s="14"/>
      <c r="J33" s="14"/>
      <c r="K33" s="14"/>
      <c r="L33" s="14"/>
      <c r="M33" s="14"/>
      <c r="N33" s="14"/>
      <c r="O33" s="14"/>
      <c r="P33" s="14"/>
      <c r="Q33" s="14"/>
      <c r="R33" s="14"/>
      <c r="S33" s="14"/>
      <c r="T33" s="14"/>
      <c r="U33" s="14"/>
      <c r="V33" s="14"/>
      <c r="W33" s="14"/>
    </row>
    <row r="34" spans="2:23" s="98" customFormat="1" ht="26.25" customHeight="1" x14ac:dyDescent="0.25">
      <c r="B34" s="103" t="s">
        <v>121</v>
      </c>
      <c r="C34" s="121">
        <v>90</v>
      </c>
      <c r="D34" s="106"/>
      <c r="E34" s="122">
        <f t="shared" si="3"/>
        <v>0</v>
      </c>
      <c r="F34" s="122">
        <f>E34*0.14</f>
        <v>0</v>
      </c>
      <c r="G34" s="122">
        <f t="shared" si="5"/>
        <v>0</v>
      </c>
      <c r="H34" s="14"/>
      <c r="I34" s="14"/>
      <c r="J34" s="14"/>
      <c r="K34" s="14"/>
      <c r="L34" s="14"/>
      <c r="M34" s="14"/>
      <c r="N34" s="14"/>
      <c r="O34" s="14"/>
      <c r="P34" s="14"/>
      <c r="Q34" s="14"/>
      <c r="R34" s="14"/>
      <c r="S34" s="14"/>
      <c r="T34" s="14"/>
      <c r="U34" s="14"/>
      <c r="V34" s="14"/>
      <c r="W34" s="14"/>
    </row>
    <row r="35" spans="2:23" s="109" customFormat="1" ht="26.25" customHeight="1" x14ac:dyDescent="0.25">
      <c r="B35" s="158" t="s">
        <v>107</v>
      </c>
      <c r="C35" s="159"/>
      <c r="D35" s="159"/>
      <c r="E35" s="159"/>
      <c r="F35" s="160"/>
      <c r="G35" s="123">
        <f>SUM(G31:G34)</f>
        <v>0</v>
      </c>
      <c r="H35" s="108"/>
      <c r="I35" s="108"/>
      <c r="J35" s="108"/>
      <c r="K35" s="108"/>
      <c r="L35" s="108"/>
      <c r="M35" s="108"/>
    </row>
    <row r="36" spans="2:23" s="9" customFormat="1" x14ac:dyDescent="0.25">
      <c r="B36" s="97"/>
      <c r="C36" s="105"/>
      <c r="D36" s="105"/>
      <c r="E36" s="105"/>
      <c r="F36" s="14"/>
      <c r="G36" s="14"/>
      <c r="H36" s="14"/>
      <c r="I36" s="14"/>
      <c r="J36" s="14"/>
      <c r="K36" s="14"/>
      <c r="L36" s="14"/>
      <c r="M36" s="14"/>
      <c r="O36" s="98"/>
      <c r="P36" s="98"/>
      <c r="Q36" s="98"/>
      <c r="R36" s="98"/>
    </row>
    <row r="37" spans="2:23" s="9" customFormat="1" x14ac:dyDescent="0.25">
      <c r="B37" s="97"/>
      <c r="C37" s="105"/>
      <c r="D37" s="105"/>
      <c r="E37" s="105"/>
      <c r="F37" s="14"/>
      <c r="G37" s="14"/>
      <c r="H37" s="14"/>
      <c r="I37" s="14"/>
      <c r="J37" s="14"/>
      <c r="K37" s="14"/>
      <c r="L37" s="14"/>
      <c r="M37" s="14"/>
      <c r="O37" s="98"/>
      <c r="P37" s="98"/>
      <c r="Q37" s="98"/>
      <c r="R37" s="98"/>
    </row>
    <row r="38" spans="2:23" x14ac:dyDescent="0.25">
      <c r="B38" s="107" t="s">
        <v>141</v>
      </c>
      <c r="C38" s="149"/>
      <c r="D38" s="149"/>
      <c r="E38" s="149"/>
    </row>
    <row r="39" spans="2:23" s="98" customFormat="1" ht="50.25" customHeight="1" x14ac:dyDescent="0.25">
      <c r="B39" s="126" t="s">
        <v>133</v>
      </c>
      <c r="C39" s="124" t="s">
        <v>144</v>
      </c>
      <c r="D39" s="99" t="s">
        <v>140</v>
      </c>
      <c r="E39" s="99" t="s">
        <v>137</v>
      </c>
      <c r="F39" s="130" t="s">
        <v>138</v>
      </c>
      <c r="G39" s="99" t="s">
        <v>105</v>
      </c>
      <c r="H39" s="99" t="s">
        <v>130</v>
      </c>
      <c r="I39" s="14"/>
      <c r="J39" s="14"/>
      <c r="K39" s="14"/>
      <c r="L39" s="14"/>
      <c r="M39" s="14"/>
      <c r="N39" s="14"/>
      <c r="O39" s="14"/>
      <c r="P39" s="14"/>
      <c r="Q39" s="14"/>
      <c r="R39" s="14"/>
      <c r="S39" s="14"/>
    </row>
    <row r="40" spans="2:23" s="98" customFormat="1" ht="21" customHeight="1" x14ac:dyDescent="0.25">
      <c r="B40" s="125" t="s">
        <v>122</v>
      </c>
      <c r="C40" s="125" t="s">
        <v>134</v>
      </c>
      <c r="D40" s="125">
        <v>2</v>
      </c>
      <c r="E40" s="106"/>
      <c r="F40" s="100">
        <f>D40*E40</f>
        <v>0</v>
      </c>
      <c r="G40" s="100">
        <f>F40*14%</f>
        <v>0</v>
      </c>
      <c r="H40" s="100">
        <f>F40+G40</f>
        <v>0</v>
      </c>
      <c r="I40" s="14"/>
      <c r="J40" s="14"/>
      <c r="K40" s="14"/>
      <c r="L40" s="14"/>
      <c r="M40" s="14"/>
      <c r="N40" s="14"/>
      <c r="O40" s="14"/>
      <c r="P40" s="14"/>
      <c r="Q40" s="14"/>
      <c r="R40" s="14"/>
      <c r="S40" s="14"/>
    </row>
    <row r="41" spans="2:23" s="98" customFormat="1" ht="21" customHeight="1" x14ac:dyDescent="0.25">
      <c r="B41" s="125" t="s">
        <v>122</v>
      </c>
      <c r="C41" s="125" t="s">
        <v>135</v>
      </c>
      <c r="D41" s="125">
        <v>2</v>
      </c>
      <c r="E41" s="106"/>
      <c r="F41" s="100">
        <f t="shared" ref="F41:F48" si="6">D41*E41</f>
        <v>0</v>
      </c>
      <c r="G41" s="100">
        <f t="shared" ref="G41:G48" si="7">F41*14%</f>
        <v>0</v>
      </c>
      <c r="H41" s="100">
        <f t="shared" ref="H41:H48" si="8">F41+G41</f>
        <v>0</v>
      </c>
      <c r="I41" s="14"/>
      <c r="J41" s="14"/>
      <c r="K41" s="14"/>
      <c r="L41" s="14"/>
      <c r="M41" s="14"/>
      <c r="N41" s="14"/>
      <c r="O41" s="14"/>
      <c r="P41" s="14"/>
      <c r="Q41" s="14"/>
      <c r="R41" s="14"/>
      <c r="S41" s="14"/>
    </row>
    <row r="42" spans="2:23" s="98" customFormat="1" ht="21" customHeight="1" x14ac:dyDescent="0.25">
      <c r="B42" s="125" t="s">
        <v>122</v>
      </c>
      <c r="C42" s="125" t="s">
        <v>136</v>
      </c>
      <c r="D42" s="125">
        <v>2</v>
      </c>
      <c r="E42" s="106"/>
      <c r="F42" s="100">
        <f t="shared" si="6"/>
        <v>0</v>
      </c>
      <c r="G42" s="100">
        <f t="shared" si="7"/>
        <v>0</v>
      </c>
      <c r="H42" s="100">
        <f t="shared" si="8"/>
        <v>0</v>
      </c>
      <c r="I42" s="14"/>
      <c r="J42" s="14"/>
      <c r="K42" s="14"/>
      <c r="L42" s="14"/>
      <c r="M42" s="14"/>
      <c r="N42" s="14"/>
      <c r="O42" s="14"/>
      <c r="P42" s="14"/>
      <c r="Q42" s="14"/>
      <c r="R42" s="14"/>
      <c r="S42" s="14"/>
    </row>
    <row r="43" spans="2:23" s="98" customFormat="1" ht="21" customHeight="1" x14ac:dyDescent="0.25">
      <c r="B43" s="125" t="s">
        <v>122</v>
      </c>
      <c r="C43" s="125" t="s">
        <v>121</v>
      </c>
      <c r="D43" s="125">
        <v>2</v>
      </c>
      <c r="E43" s="106"/>
      <c r="F43" s="100">
        <f t="shared" si="6"/>
        <v>0</v>
      </c>
      <c r="G43" s="100">
        <f t="shared" si="7"/>
        <v>0</v>
      </c>
      <c r="H43" s="100">
        <f t="shared" si="8"/>
        <v>0</v>
      </c>
      <c r="I43" s="14"/>
      <c r="J43" s="14"/>
      <c r="K43" s="14"/>
      <c r="L43" s="14"/>
      <c r="M43" s="14"/>
      <c r="N43" s="14"/>
      <c r="O43" s="14"/>
      <c r="P43" s="14"/>
      <c r="Q43" s="14"/>
      <c r="R43" s="14"/>
      <c r="S43" s="14"/>
    </row>
    <row r="44" spans="2:23" s="98" customFormat="1" ht="15" customHeight="1" x14ac:dyDescent="0.25">
      <c r="B44" s="183"/>
      <c r="C44" s="184"/>
      <c r="D44" s="184"/>
      <c r="E44" s="184"/>
      <c r="F44" s="184"/>
      <c r="G44" s="184"/>
      <c r="H44" s="185"/>
      <c r="I44" s="14"/>
      <c r="J44" s="14"/>
      <c r="K44" s="14"/>
      <c r="L44" s="14"/>
      <c r="M44" s="14"/>
      <c r="N44" s="14"/>
      <c r="O44" s="14"/>
      <c r="P44" s="14"/>
      <c r="Q44" s="14"/>
      <c r="R44" s="14"/>
      <c r="S44" s="14"/>
    </row>
    <row r="45" spans="2:23" s="98" customFormat="1" ht="21" customHeight="1" x14ac:dyDescent="0.25">
      <c r="B45" s="125" t="s">
        <v>103</v>
      </c>
      <c r="C45" s="125" t="s">
        <v>134</v>
      </c>
      <c r="D45" s="125">
        <v>1</v>
      </c>
      <c r="E45" s="106"/>
      <c r="F45" s="100">
        <f t="shared" si="6"/>
        <v>0</v>
      </c>
      <c r="G45" s="100">
        <f t="shared" si="7"/>
        <v>0</v>
      </c>
      <c r="H45" s="100">
        <f t="shared" si="8"/>
        <v>0</v>
      </c>
      <c r="I45" s="14"/>
      <c r="J45" s="14"/>
      <c r="K45" s="14"/>
      <c r="L45" s="14"/>
      <c r="M45" s="14"/>
      <c r="N45" s="14"/>
      <c r="O45" s="14"/>
      <c r="P45" s="14"/>
      <c r="Q45" s="14"/>
      <c r="R45" s="14"/>
      <c r="S45" s="14"/>
    </row>
    <row r="46" spans="2:23" s="98" customFormat="1" ht="21" customHeight="1" x14ac:dyDescent="0.25">
      <c r="B46" s="125" t="s">
        <v>103</v>
      </c>
      <c r="C46" s="125" t="s">
        <v>135</v>
      </c>
      <c r="D46" s="125">
        <v>1</v>
      </c>
      <c r="E46" s="106"/>
      <c r="F46" s="100">
        <f t="shared" si="6"/>
        <v>0</v>
      </c>
      <c r="G46" s="100">
        <f t="shared" si="7"/>
        <v>0</v>
      </c>
      <c r="H46" s="100">
        <f t="shared" si="8"/>
        <v>0</v>
      </c>
      <c r="I46" s="14"/>
      <c r="J46" s="14"/>
      <c r="K46" s="14"/>
      <c r="L46" s="14"/>
      <c r="M46" s="14"/>
      <c r="N46" s="14"/>
      <c r="O46" s="14"/>
      <c r="P46" s="14"/>
      <c r="Q46" s="14"/>
      <c r="R46" s="14"/>
      <c r="S46" s="14"/>
    </row>
    <row r="47" spans="2:23" s="98" customFormat="1" ht="21" customHeight="1" x14ac:dyDescent="0.25">
      <c r="B47" s="125" t="s">
        <v>103</v>
      </c>
      <c r="C47" s="125" t="s">
        <v>136</v>
      </c>
      <c r="D47" s="125">
        <v>1</v>
      </c>
      <c r="E47" s="106"/>
      <c r="F47" s="100">
        <f t="shared" si="6"/>
        <v>0</v>
      </c>
      <c r="G47" s="100">
        <f t="shared" si="7"/>
        <v>0</v>
      </c>
      <c r="H47" s="100">
        <f t="shared" si="8"/>
        <v>0</v>
      </c>
      <c r="I47" s="14"/>
      <c r="J47" s="14"/>
      <c r="K47" s="14"/>
      <c r="L47" s="14"/>
      <c r="M47" s="14"/>
      <c r="N47" s="14"/>
      <c r="O47" s="14"/>
      <c r="P47" s="14"/>
      <c r="Q47" s="14"/>
      <c r="R47" s="14"/>
      <c r="S47" s="14"/>
    </row>
    <row r="48" spans="2:23" s="98" customFormat="1" ht="21" customHeight="1" x14ac:dyDescent="0.25">
      <c r="B48" s="125" t="s">
        <v>103</v>
      </c>
      <c r="C48" s="125" t="s">
        <v>121</v>
      </c>
      <c r="D48" s="125">
        <v>1</v>
      </c>
      <c r="E48" s="106"/>
      <c r="F48" s="100">
        <f t="shared" si="6"/>
        <v>0</v>
      </c>
      <c r="G48" s="100">
        <f t="shared" si="7"/>
        <v>0</v>
      </c>
      <c r="H48" s="100">
        <f t="shared" si="8"/>
        <v>0</v>
      </c>
      <c r="I48" s="14"/>
      <c r="J48" s="14"/>
      <c r="K48" s="14"/>
      <c r="L48" s="14"/>
      <c r="M48" s="14"/>
      <c r="N48" s="14"/>
      <c r="O48" s="14"/>
      <c r="P48" s="14"/>
      <c r="Q48" s="14"/>
      <c r="R48" s="14"/>
      <c r="S48" s="14"/>
    </row>
    <row r="49" spans="2:19" s="98" customFormat="1" ht="21" customHeight="1" x14ac:dyDescent="0.25">
      <c r="B49" s="158" t="s">
        <v>107</v>
      </c>
      <c r="C49" s="159"/>
      <c r="D49" s="159"/>
      <c r="E49" s="159"/>
      <c r="F49" s="159"/>
      <c r="G49" s="160"/>
      <c r="H49" s="123">
        <f>SUM(H40:H48)</f>
        <v>0</v>
      </c>
      <c r="I49" s="14"/>
      <c r="J49" s="14"/>
      <c r="K49" s="14"/>
      <c r="L49" s="14"/>
      <c r="M49" s="14"/>
      <c r="N49" s="14"/>
      <c r="O49" s="14"/>
      <c r="P49" s="14"/>
      <c r="Q49" s="14"/>
      <c r="R49" s="14"/>
      <c r="S49" s="14"/>
    </row>
    <row r="50" spans="2:19" s="98" customFormat="1" ht="21" customHeight="1" x14ac:dyDescent="0.25">
      <c r="I50" s="14"/>
      <c r="J50" s="14"/>
      <c r="K50" s="14"/>
      <c r="L50" s="14"/>
      <c r="M50" s="14"/>
      <c r="N50" s="14"/>
      <c r="O50" s="14"/>
      <c r="P50" s="14"/>
      <c r="Q50" s="14"/>
      <c r="R50" s="14"/>
      <c r="S50" s="14"/>
    </row>
    <row r="51" spans="2:19" s="98" customFormat="1" ht="21" customHeight="1" x14ac:dyDescent="0.25">
      <c r="B51" s="127"/>
      <c r="C51" s="127"/>
      <c r="D51" s="128"/>
      <c r="E51" s="128"/>
      <c r="F51" s="128"/>
      <c r="G51" s="128"/>
      <c r="H51" s="14"/>
      <c r="I51" s="14"/>
      <c r="J51" s="14"/>
      <c r="K51" s="14"/>
      <c r="L51" s="14"/>
      <c r="M51" s="14"/>
      <c r="N51" s="14"/>
      <c r="O51" s="14"/>
      <c r="P51" s="14"/>
      <c r="Q51" s="14"/>
      <c r="R51" s="14"/>
      <c r="S51" s="14"/>
    </row>
    <row r="52" spans="2:19" s="98" customFormat="1" ht="21" customHeight="1" x14ac:dyDescent="0.25">
      <c r="B52" s="186" t="s">
        <v>129</v>
      </c>
      <c r="C52" s="187"/>
      <c r="D52" s="187"/>
      <c r="E52" s="187"/>
      <c r="F52" s="188"/>
      <c r="G52" s="100">
        <f>G19+G27+G35+H49</f>
        <v>0</v>
      </c>
      <c r="H52" s="14"/>
      <c r="I52" s="14"/>
      <c r="J52" s="14"/>
      <c r="K52" s="14"/>
      <c r="L52" s="14"/>
      <c r="M52" s="14"/>
      <c r="N52" s="14"/>
      <c r="O52" s="14"/>
      <c r="P52" s="14"/>
      <c r="Q52" s="14"/>
      <c r="R52" s="14"/>
      <c r="S52" s="14"/>
    </row>
    <row r="53" spans="2:19" s="98" customFormat="1" ht="21" customHeight="1" x14ac:dyDescent="0.25">
      <c r="B53" s="127"/>
      <c r="C53" s="127"/>
      <c r="D53" s="128"/>
      <c r="E53" s="128"/>
      <c r="F53" s="128"/>
      <c r="G53" s="128"/>
      <c r="H53" s="14"/>
      <c r="I53" s="14"/>
      <c r="J53" s="14"/>
      <c r="K53" s="14"/>
      <c r="L53" s="14"/>
      <c r="M53" s="14"/>
      <c r="N53" s="14"/>
      <c r="O53" s="14"/>
      <c r="P53" s="14"/>
      <c r="Q53" s="14"/>
      <c r="R53" s="14"/>
      <c r="S53" s="14"/>
    </row>
    <row r="55" spans="2:19" ht="36" customHeight="1" thickBot="1" x14ac:dyDescent="0.3">
      <c r="B55" s="131"/>
    </row>
    <row r="56" spans="2:19" x14ac:dyDescent="0.25">
      <c r="B56" s="110" t="s">
        <v>114</v>
      </c>
    </row>
    <row r="57" spans="2:19" x14ac:dyDescent="0.25">
      <c r="B57" s="14"/>
    </row>
    <row r="58" spans="2:19" x14ac:dyDescent="0.25">
      <c r="B58" s="132"/>
      <c r="D58" s="132"/>
    </row>
    <row r="59" spans="2:19" ht="15.75" thickBot="1" x14ac:dyDescent="0.3">
      <c r="B59" s="131"/>
      <c r="D59" s="131"/>
    </row>
    <row r="60" spans="2:19" x14ac:dyDescent="0.25">
      <c r="B60" s="110" t="s">
        <v>112</v>
      </c>
      <c r="D60" s="110" t="s">
        <v>113</v>
      </c>
    </row>
    <row r="61" spans="2:19" x14ac:dyDescent="0.25">
      <c r="B61" s="14"/>
    </row>
    <row r="62" spans="2:19" x14ac:dyDescent="0.25">
      <c r="B62" s="14"/>
    </row>
  </sheetData>
  <mergeCells count="23">
    <mergeCell ref="B44:H44"/>
    <mergeCell ref="B49:G49"/>
    <mergeCell ref="B52:F52"/>
    <mergeCell ref="B9:I9"/>
    <mergeCell ref="B10:I10"/>
    <mergeCell ref="B11:I11"/>
    <mergeCell ref="B13:I13"/>
    <mergeCell ref="B12:I12"/>
    <mergeCell ref="B2:H2"/>
    <mergeCell ref="C3:I3"/>
    <mergeCell ref="C4:I4"/>
    <mergeCell ref="C5:I5"/>
    <mergeCell ref="B8:I8"/>
    <mergeCell ref="C38:E38"/>
    <mergeCell ref="B16:E16"/>
    <mergeCell ref="B21:E21"/>
    <mergeCell ref="B27:F27"/>
    <mergeCell ref="B14:I14"/>
    <mergeCell ref="C29:E29"/>
    <mergeCell ref="B35:F35"/>
    <mergeCell ref="B17:D17"/>
    <mergeCell ref="B18:D18"/>
    <mergeCell ref="B19:F19"/>
  </mergeCells>
  <pageMargins left="0.7" right="0.7" top="0.75" bottom="0.75" header="0.3" footer="0.3"/>
  <pageSetup paperSize="9" scale="50" orientation="portrait" horizontalDpi="300" verticalDpi="300" r:id="rId1"/>
  <colBreaks count="1" manualBreakCount="1">
    <brk id="10" max="53"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9</vt:i4>
      </vt:variant>
      <vt:variant>
        <vt:lpstr>Charts</vt:lpstr>
      </vt:variant>
      <vt:variant>
        <vt:i4>1</vt:i4>
      </vt:variant>
      <vt:variant>
        <vt:lpstr>Named Ranges</vt:lpstr>
      </vt:variant>
      <vt:variant>
        <vt:i4>1</vt:i4>
      </vt:variant>
    </vt:vector>
  </HeadingPairs>
  <TitlesOfParts>
    <vt:vector size="11" baseType="lpstr">
      <vt:lpstr>Chartall Debt Recovery</vt:lpstr>
      <vt:lpstr>Bytes Material Dev</vt:lpstr>
      <vt:lpstr>Bytes Customer Service</vt:lpstr>
      <vt:lpstr>Bytes Debt Recovery</vt:lpstr>
      <vt:lpstr>Compuscan Material Dev</vt:lpstr>
      <vt:lpstr>Compuscan Customer Service</vt:lpstr>
      <vt:lpstr>Compuscan Debt Recovery</vt:lpstr>
      <vt:lpstr>RFP 13.2017</vt:lpstr>
      <vt:lpstr>Sheet1</vt:lpstr>
      <vt:lpstr>Chart1</vt:lpstr>
      <vt:lpstr>'RFP 13.2017'!Print_Area</vt:lpstr>
    </vt:vector>
  </TitlesOfParts>
  <Company>SARS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Tinto Seotloadi</dc:creator>
  <cp:lastModifiedBy>Mechel Mokgehle</cp:lastModifiedBy>
  <cp:lastPrinted>2017-08-28T10:13:41Z</cp:lastPrinted>
  <dcterms:created xsi:type="dcterms:W3CDTF">2014-06-02T08:48:58Z</dcterms:created>
  <dcterms:modified xsi:type="dcterms:W3CDTF">2017-09-01T12:05:31Z</dcterms:modified>
</cp:coreProperties>
</file>